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ifraczek\Downloads\"/>
    </mc:Choice>
  </mc:AlternateContent>
  <xr:revisionPtr revIDLastSave="0" documentId="8_{815D2AE9-D51D-4D0F-B23F-D2F26E9B1078}" xr6:coauthVersionLast="47" xr6:coauthVersionMax="47" xr10:uidLastSave="{00000000-0000-0000-0000-000000000000}"/>
  <bookViews>
    <workbookView xWindow="-110" yWindow="-110" windowWidth="19420" windowHeight="10420" tabRatio="918" activeTab="1" xr2:uid="{00000000-000D-0000-FFFF-FFFF00000000}"/>
  </bookViews>
  <sheets>
    <sheet name="Spis treści" sheetId="7" r:id="rId1"/>
    <sheet name="Wybrane dane" sheetId="15" r:id="rId2"/>
    <sheet name="Wskaźniki" sheetId="16" r:id="rId3"/>
    <sheet name="RZiS" sheetId="18" r:id="rId4"/>
    <sheet name="Bilans" sheetId="17" r:id="rId5"/>
    <sheet name="Odsetki" sheetId="19" r:id="rId6"/>
    <sheet name="Koszty" sheetId="21" r:id="rId7"/>
    <sheet name="Prowizje" sheetId="20" r:id="rId8"/>
    <sheet name="Należności" sheetId="22" r:id="rId9"/>
    <sheet name="Jakość portfela" sheetId="23" r:id="rId10"/>
    <sheet name="Zobowiązania" sheetId="24" r:id="rId11"/>
    <sheet name="Adekwatność kapitałowa" sheetId="26" r:id="rId12"/>
    <sheet name="Skład Grupy Kapitałowej" sheetId="27" r:id="rId13"/>
    <sheet name="Segmenty działalności" sheetId="28" r:id="rId14"/>
    <sheet name="Zatrudnienie" sheetId="29" r:id="rId15"/>
  </sheets>
  <externalReferences>
    <externalReference r:id="rId16"/>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29" l="1"/>
  <c r="H10" i="29" s="1"/>
  <c r="H11" i="24"/>
  <c r="H8" i="24"/>
  <c r="H17" i="24" s="1"/>
  <c r="H25" i="23"/>
  <c r="H21" i="23"/>
  <c r="H9" i="23"/>
  <c r="H15" i="23" s="1"/>
  <c r="H46" i="22"/>
  <c r="H44" i="22"/>
  <c r="H45" i="22" s="1"/>
  <c r="H43" i="22"/>
  <c r="H42" i="22"/>
  <c r="H41" i="22"/>
  <c r="H40" i="22"/>
  <c r="H39" i="22"/>
  <c r="H28" i="17"/>
  <c r="H22" i="23" l="1"/>
  <c r="H28" i="23" s="1"/>
  <c r="I11" i="24" l="1"/>
  <c r="I8" i="24"/>
  <c r="I17" i="24" s="1"/>
  <c r="J9" i="29"/>
  <c r="J10" i="29" s="1"/>
  <c r="J25" i="23"/>
  <c r="J21" i="23"/>
  <c r="J9" i="23"/>
  <c r="J15" i="23" s="1"/>
  <c r="J45" i="22"/>
  <c r="J44" i="22"/>
  <c r="J43" i="22"/>
  <c r="J42" i="22"/>
  <c r="J41" i="22"/>
  <c r="J40" i="22"/>
  <c r="J39" i="22"/>
  <c r="J19" i="21"/>
  <c r="J9" i="21"/>
  <c r="J15" i="20"/>
  <c r="J8" i="20"/>
  <c r="J28" i="17"/>
  <c r="K10" i="21"/>
  <c r="K11" i="21"/>
  <c r="K12" i="21"/>
  <c r="K13" i="21"/>
  <c r="K14" i="21"/>
  <c r="K15" i="21"/>
  <c r="K16" i="21"/>
  <c r="K18" i="21"/>
  <c r="K20" i="21"/>
  <c r="K21" i="21"/>
  <c r="K22" i="21"/>
  <c r="K8" i="21"/>
  <c r="K9" i="29"/>
  <c r="K10" i="29" s="1"/>
  <c r="U15" i="20"/>
  <c r="U8" i="20"/>
  <c r="J9" i="19"/>
  <c r="J10" i="19"/>
  <c r="J11" i="19"/>
  <c r="J12" i="19"/>
  <c r="J13" i="19"/>
  <c r="J14" i="19"/>
  <c r="J16" i="19"/>
  <c r="J17" i="19"/>
  <c r="J18" i="19"/>
  <c r="J19" i="19"/>
  <c r="J20" i="19"/>
  <c r="J21" i="19"/>
  <c r="J22" i="19"/>
  <c r="J23" i="19"/>
  <c r="J24" i="19"/>
  <c r="J25" i="19"/>
  <c r="I25" i="19" s="1"/>
  <c r="J26" i="19"/>
  <c r="T27" i="19"/>
  <c r="L9" i="29"/>
  <c r="L10" i="29" s="1"/>
  <c r="L11" i="24"/>
  <c r="L8" i="24"/>
  <c r="L25" i="23"/>
  <c r="L21" i="23"/>
  <c r="L9" i="23"/>
  <c r="L15" i="23" s="1"/>
  <c r="L28" i="17"/>
  <c r="M9" i="29"/>
  <c r="M10" i="29" s="1"/>
  <c r="M11" i="24"/>
  <c r="M8" i="24"/>
  <c r="M17" i="24" l="1"/>
  <c r="L22" i="23"/>
  <c r="L28" i="23" s="1"/>
  <c r="J22" i="23"/>
  <c r="J28" i="23" s="1"/>
  <c r="I15" i="19"/>
  <c r="J23" i="21"/>
  <c r="L17" i="24"/>
  <c r="J24" i="20"/>
  <c r="U24" i="20"/>
  <c r="R25" i="23"/>
  <c r="R21" i="23"/>
  <c r="R15" i="23"/>
  <c r="R19" i="21"/>
  <c r="R9" i="21"/>
  <c r="N19" i="21"/>
  <c r="K19" i="21" s="1"/>
  <c r="N9" i="21"/>
  <c r="K9" i="21" s="1"/>
  <c r="R24" i="20"/>
  <c r="N24" i="20"/>
  <c r="Q15" i="19"/>
  <c r="Q8" i="19"/>
  <c r="M15" i="19"/>
  <c r="J15" i="19" s="1"/>
  <c r="M8" i="19"/>
  <c r="J8" i="19" s="1"/>
  <c r="N40" i="17"/>
  <c r="N25" i="17"/>
  <c r="W23" i="21"/>
  <c r="W15" i="20"/>
  <c r="W8" i="20"/>
  <c r="V15" i="19"/>
  <c r="V8" i="19"/>
  <c r="U28" i="17"/>
  <c r="AF38" i="17"/>
  <c r="AG38" i="17"/>
  <c r="AA22" i="18"/>
  <c r="AA25" i="17"/>
  <c r="R22" i="23" l="1"/>
  <c r="R28" i="23" s="1"/>
  <c r="R23" i="21"/>
  <c r="I27" i="19"/>
  <c r="N23" i="21"/>
  <c r="K23" i="21" s="1"/>
  <c r="W24" i="20"/>
  <c r="Q27" i="19"/>
  <c r="M27" i="19"/>
  <c r="J27" i="19" s="1"/>
  <c r="V27" i="19"/>
</calcChain>
</file>

<file path=xl/sharedStrings.xml><?xml version="1.0" encoding="utf-8"?>
<sst xmlns="http://schemas.openxmlformats.org/spreadsheetml/2006/main" count="1213" uniqueCount="759">
  <si>
    <t>Wyszczególnienie</t>
  </si>
  <si>
    <t>Działalność kontynuowana</t>
  </si>
  <si>
    <t>Koszty z tytułu odsetek i podobne koszty</t>
  </si>
  <si>
    <t>Wynik z tytułu odsetek</t>
  </si>
  <si>
    <t>Przychody z tytułu opłat i prowizji</t>
  </si>
  <si>
    <t>Koszty z tytułu opłat i prowizji</t>
  </si>
  <si>
    <t>Wynik z tytułu opłat i prowizji</t>
  </si>
  <si>
    <t>Przychody z tytułu dywidend</t>
  </si>
  <si>
    <t>Wynik na działalności handlowej</t>
  </si>
  <si>
    <t>Pozostałe przychody operacyjne</t>
  </si>
  <si>
    <t>Ogólne koszty administracyjne</t>
  </si>
  <si>
    <t>ZYSK BRUTTO</t>
  </si>
  <si>
    <t>ZYSK NETTO</t>
  </si>
  <si>
    <t>31.12.2010</t>
  </si>
  <si>
    <t>Kasa, środki w Banku Centralnym</t>
  </si>
  <si>
    <t>Papiery wartościowe przeznaczone do obrotu</t>
  </si>
  <si>
    <t>Pochodne instrumenty finansowe</t>
  </si>
  <si>
    <t>Aktywa zastawione</t>
  </si>
  <si>
    <t>Wartości niematerialne</t>
  </si>
  <si>
    <t>Rzeczowe aktywa trwałe</t>
  </si>
  <si>
    <t>Aktywa z tytułu podatku dochodowego</t>
  </si>
  <si>
    <t>Inne aktywa</t>
  </si>
  <si>
    <t>AKTYWA RAZEM</t>
  </si>
  <si>
    <t>Zobowiązania wobec klientów</t>
  </si>
  <si>
    <t>Zobowiązania z tytułu emisji bankowych papierów wartościowych</t>
  </si>
  <si>
    <t>Zobowiązania podporządkowane</t>
  </si>
  <si>
    <t>Rezerwy</t>
  </si>
  <si>
    <t>Pozostałe zobowiązania</t>
  </si>
  <si>
    <t>KAPITAŁ WŁASNY I ZOBOWIĄZANIA RAZEM</t>
  </si>
  <si>
    <t>31.12.2011</t>
  </si>
  <si>
    <t>Aktywa trwałe przeznaczone do sprzedaży</t>
  </si>
  <si>
    <t>-</t>
  </si>
  <si>
    <t>Spis treści</t>
  </si>
  <si>
    <t>Table of contents</t>
  </si>
  <si>
    <t>Net interest income</t>
  </si>
  <si>
    <t>Net fee and commission income</t>
  </si>
  <si>
    <t>Other operating income</t>
  </si>
  <si>
    <t>Przychody z tytułu odsetek i przychody o podobnym charakterze</t>
  </si>
  <si>
    <t>Obciążenia podatkowe:</t>
  </si>
  <si>
    <t>Continued operations</t>
  </si>
  <si>
    <t>Interest and similar income</t>
  </si>
  <si>
    <t>Interest expense and similar charges</t>
  </si>
  <si>
    <t>Fee and commission income</t>
  </si>
  <si>
    <t>Fee and commission expense</t>
  </si>
  <si>
    <t>Net trading income</t>
  </si>
  <si>
    <t>Result on investment securities</t>
  </si>
  <si>
    <t>Foreign exchange result</t>
  </si>
  <si>
    <t>PROFIT BEFORE TAX</t>
  </si>
  <si>
    <t>NET PROFIT</t>
  </si>
  <si>
    <t>30.06.2012</t>
  </si>
  <si>
    <t>31.03.2012</t>
  </si>
  <si>
    <t>30.09.2011</t>
  </si>
  <si>
    <t>30.06.2011</t>
  </si>
  <si>
    <t>31.03.2011</t>
  </si>
  <si>
    <t>Inwestycje w jednostkach stowarzyszonych</t>
  </si>
  <si>
    <t>Kapitał własny</t>
  </si>
  <si>
    <t>Item</t>
  </si>
  <si>
    <t>Deposits with other banks, loans and advances to other banks</t>
  </si>
  <si>
    <t>Assets under pledge</t>
  </si>
  <si>
    <t>Fixed assets available for sale</t>
  </si>
  <si>
    <t>Intangible assets</t>
  </si>
  <si>
    <t>Other assets</t>
  </si>
  <si>
    <t>TOTAL ASSETS</t>
  </si>
  <si>
    <t>Provisions</t>
  </si>
  <si>
    <t>Other liabilities</t>
  </si>
  <si>
    <t>Total equity</t>
  </si>
  <si>
    <t>TOTAL EQUITY AND LIABILITIES</t>
  </si>
  <si>
    <t>Key financial data of the Capital Group of BOŚ S.A.</t>
  </si>
  <si>
    <t>Podstawowe dane finansowe Grupy Kapitałowej BOŚ S.A.</t>
  </si>
  <si>
    <t>Wybrane dane finansowe</t>
  </si>
  <si>
    <t>Podstawowe wskaźniki finansowe</t>
  </si>
  <si>
    <t>Bilans</t>
  </si>
  <si>
    <t>Balance sheet</t>
  </si>
  <si>
    <t>Key ratios</t>
  </si>
  <si>
    <t>30.09.2010</t>
  </si>
  <si>
    <t>Zadeklarowana lub wypłacona dywidenda na jedną akcję w zł</t>
  </si>
  <si>
    <t>Zwrot na aktywach (ROA) (%)</t>
  </si>
  <si>
    <t>Współczynnik wypłacalności (%)</t>
  </si>
  <si>
    <t>30.09.2012</t>
  </si>
  <si>
    <t>30.06.2010</t>
  </si>
  <si>
    <t>31.03.2010</t>
  </si>
  <si>
    <t>Pochodne instrumenty zabezpieczające</t>
  </si>
  <si>
    <t>Zobowiązania z tytułu bieżącego podatku dochodowego</t>
  </si>
  <si>
    <t>Wynik na rachunkowości zabezpieczeń</t>
  </si>
  <si>
    <t>BOŚ S.A. Group selected financials at end of period</t>
  </si>
  <si>
    <t>Dividend per share declared or disbursed, PLN</t>
  </si>
  <si>
    <t>Return on assets (ROA) (%)</t>
  </si>
  <si>
    <t>Capital adequacy (%)</t>
  </si>
  <si>
    <t>Derivative hedge instruments</t>
  </si>
  <si>
    <t>Investment securities</t>
  </si>
  <si>
    <t>Income tax assets</t>
  </si>
  <si>
    <t>Aktywa</t>
  </si>
  <si>
    <t>Assets</t>
  </si>
  <si>
    <t>Result on hedge accounting</t>
  </si>
  <si>
    <t>Arkusz / Sheet</t>
  </si>
  <si>
    <t>Powrót do spisu treści</t>
  </si>
  <si>
    <t>Back to table of contents</t>
  </si>
  <si>
    <t>Wybrane dane</t>
  </si>
  <si>
    <t>Wskaźniki</t>
  </si>
  <si>
    <t>RZiS</t>
  </si>
  <si>
    <t>Key financial data</t>
  </si>
  <si>
    <t>Rachunek zysków i strat</t>
  </si>
  <si>
    <t>PLN thousands</t>
  </si>
  <si>
    <t>tys. PLN</t>
  </si>
  <si>
    <t>Skonsolidowany rachunek zysków i strat (porównywalne dane roczne)</t>
  </si>
  <si>
    <t>tys. PLN / PLN thousands</t>
  </si>
  <si>
    <t>Dividend income</t>
  </si>
  <si>
    <t>Net impairment losses</t>
  </si>
  <si>
    <t>General administrative expenses</t>
  </si>
  <si>
    <t>Income tax charge</t>
  </si>
  <si>
    <t>Cash and deposits with the Central Bank</t>
  </si>
  <si>
    <t xml:space="preserve">Held-for-trading securities </t>
  </si>
  <si>
    <t>Derivative financial instruments</t>
  </si>
  <si>
    <t>Loans and advances to customers</t>
  </si>
  <si>
    <t>Property, plant and equipment</t>
  </si>
  <si>
    <t>Investments in associate</t>
  </si>
  <si>
    <t>Liablities under banking securities issued</t>
  </si>
  <si>
    <t>Income tax liabilities</t>
  </si>
  <si>
    <t>Amounts due to customers</t>
  </si>
  <si>
    <t>Subordinated debt</t>
  </si>
  <si>
    <t>Income statement</t>
  </si>
  <si>
    <t>Income statement (comparative annual data)</t>
  </si>
  <si>
    <t>Zysk brutto</t>
  </si>
  <si>
    <t xml:space="preserve">Zysk netto przypadający na Akcjonariuszy Banku </t>
  </si>
  <si>
    <t>Kapitał zakładowy Banku</t>
  </si>
  <si>
    <t>Liczba akcji (w sztukach)</t>
  </si>
  <si>
    <t>Number of shares (pcs)</t>
  </si>
  <si>
    <t>Net commission &amp; fee income</t>
  </si>
  <si>
    <t>Gross profit</t>
  </si>
  <si>
    <t>Net profit attributable to Bank Shareholders</t>
  </si>
  <si>
    <t>Loans &amp; cash advances to customers</t>
  </si>
  <si>
    <t xml:space="preserve">Amounts due to customers </t>
  </si>
  <si>
    <t>Equity</t>
  </si>
  <si>
    <t>Share capital</t>
  </si>
  <si>
    <t>ZASTRZEŻENIE:
Niniejszy plik został przygotowany przez Bank Ochrony Środowiska Spółka Akcyjna („Bank”) i przeznaczony jest dla Klientów, Akcjonariuszy Banku oraz Analityków finansowych. Niniejszy plik nie stanowi oferty sprzedaży, zaproszenia do złożenia oferty nabycia lub objęcia papierów wartościowych lub instrumentów finansowych, lub jakiejkolwiek porady lub rekomendacji w odniesieniu do tychże papierów wartościowych lub innych instrumentów finansowych. Niniejszy  plik może zawierać  korekty, przekształcenia danych historycznych lub dane nie audytowane/rewidowane przez Audytora. Bank, ani jakikolwiek z jego przedstawicieli nie będzie ponosił odpowiedzialności za jakąkolwiek szkodę wynikającą z jakiegokolwiek użycia niniejszego  pliku lub jakichkolwiek informacji w nim zawartych lub na innej podstawie pozostającej w związku z niniejszym plikiem.</t>
  </si>
  <si>
    <t>Wybrane dane finansowe Grupy BOŚ S.A. 
na koniec okresu</t>
  </si>
  <si>
    <t>31.12.2012</t>
  </si>
  <si>
    <t xml:space="preserve">22 873 245 </t>
  </si>
  <si>
    <t>3 250 739</t>
  </si>
  <si>
    <t>31.03.2013</t>
  </si>
  <si>
    <t>IQ 2013</t>
  </si>
  <si>
    <t>IVQ 2012  </t>
  </si>
  <si>
    <t>IIIQ 2012  </t>
  </si>
  <si>
    <t>IIQ 2012 </t>
  </si>
  <si>
    <t>IQ 2012 </t>
  </si>
  <si>
    <t>IVQ 2011 </t>
  </si>
  <si>
    <t>IIIQ 2011  </t>
  </si>
  <si>
    <t>IIQ 2011 </t>
  </si>
  <si>
    <t>IQ 2011  </t>
  </si>
  <si>
    <t>IVQ 2010 </t>
  </si>
  <si>
    <t>IIIQ 2010 </t>
  </si>
  <si>
    <t>IIQ 2010</t>
  </si>
  <si>
    <t>IQ 2010</t>
  </si>
  <si>
    <t>11 103 702</t>
  </si>
  <si>
    <t>5 168 648</t>
  </si>
  <si>
    <t>30.06.2013</t>
  </si>
  <si>
    <t>IIQ 2013</t>
  </si>
  <si>
    <t>11 462 426</t>
  </si>
  <si>
    <t>4 996 643</t>
  </si>
  <si>
    <t>IIIQ 2013</t>
  </si>
  <si>
    <t>30.09.2013</t>
  </si>
  <si>
    <t>Podstawowe wskaźniki finansowe Grupy BOŚ S.A.</t>
  </si>
  <si>
    <t>BOŚ S.A. Group basic financial ratios</t>
  </si>
  <si>
    <t>Wybrane dane finansowe Grupy BOŚ S.A.</t>
  </si>
  <si>
    <t>Group BOŚ S.A. financial data</t>
  </si>
  <si>
    <t>Group BOŚ S.A. income statement (quarterly data)</t>
  </si>
  <si>
    <t>Rachunek zysków i strat Grupy BOŚ S.A. (dane kwartalne)</t>
  </si>
  <si>
    <t>31.12.2013</t>
  </si>
  <si>
    <t>IV 2013</t>
  </si>
  <si>
    <t>16 866 539</t>
  </si>
  <si>
    <t>1 441 859</t>
  </si>
  <si>
    <t>I 2014</t>
  </si>
  <si>
    <t>31.03.2014</t>
  </si>
  <si>
    <t>30.06.2014</t>
  </si>
  <si>
    <t>IIQ 2014</t>
  </si>
  <si>
    <t>Należności od innych banków</t>
  </si>
  <si>
    <t>IIIQ 2014</t>
  </si>
  <si>
    <t>30.09.2014</t>
  </si>
  <si>
    <t>31.12.2014</t>
  </si>
  <si>
    <t>Kredyty udzielone  / Zobowiązania wobec klientów (%)</t>
  </si>
  <si>
    <t>Loans to customers / Amounts due to customers (%)</t>
  </si>
  <si>
    <t>31.03.2015</t>
  </si>
  <si>
    <t>30.06.2015</t>
  </si>
  <si>
    <t>IQ 2015</t>
  </si>
  <si>
    <t>IVQ 2014</t>
  </si>
  <si>
    <t>IIQ 2015</t>
  </si>
  <si>
    <t>30.09.2015</t>
  </si>
  <si>
    <t>IIIQ 2015</t>
  </si>
  <si>
    <t>31.12.2015</t>
  </si>
  <si>
    <t>158 720</t>
  </si>
  <si>
    <t>IQ 2016</t>
  </si>
  <si>
    <t>31.03.2016</t>
  </si>
  <si>
    <t>30.06.2016</t>
  </si>
  <si>
    <t>51 702</t>
  </si>
  <si>
    <t>153 508</t>
  </si>
  <si>
    <t>Zobowiązania wobec Banku Centralnego oraz innych banków</t>
  </si>
  <si>
    <t>IIQ 2016</t>
  </si>
  <si>
    <t>30.09.2016</t>
  </si>
  <si>
    <t>IIIQ 2016</t>
  </si>
  <si>
    <t>DISCLAIMER: 
This file has been prepared by Bank Ochrony Środowiska Spółka Akcyjna („Bank”) for the Clients, Shareholders and Financial Analysts. This file should not be treated as an offer or invitation to purchase any securities or financial instruments or as an advice or recommendation in respect to such securities or financial instruments. This file may include some adjustments, restatements of historical data or data not audited/reviewed by the independent auditor. Bank, nor any of its representatives shall not be responsible for any loss or damage it may arise from the use of this file or of any information contained herein or otherwise arising in connection to this file.</t>
  </si>
  <si>
    <t>IVQ 2015</t>
  </si>
  <si>
    <t>31.12.2016</t>
  </si>
  <si>
    <t>IVQ 2016</t>
  </si>
  <si>
    <t>62 873 245</t>
  </si>
  <si>
    <t>13 965 259</t>
  </si>
  <si>
    <t>20 829 489</t>
  </si>
  <si>
    <t xml:space="preserve">17 123 578  </t>
  </si>
  <si>
    <t>1 781 889</t>
  </si>
  <si>
    <t>31.03.2017</t>
  </si>
  <si>
    <t>IQ 2017</t>
  </si>
  <si>
    <t>IIIQ 2017</t>
  </si>
  <si>
    <t>IIQ 2017</t>
  </si>
  <si>
    <t>30.06.2017</t>
  </si>
  <si>
    <t>30.09.2017</t>
  </si>
  <si>
    <t>Amounts due to Central Bank and other banks</t>
  </si>
  <si>
    <t>31.12.2017</t>
  </si>
  <si>
    <t>IVQ 2017</t>
  </si>
  <si>
    <t>IQ 2018</t>
  </si>
  <si>
    <t>- wyceniane w zamortyzowanym koszcie</t>
  </si>
  <si>
    <t>- wyceniane w wartości godziwej przez wynik finansowy</t>
  </si>
  <si>
    <t>31.03.2018</t>
  </si>
  <si>
    <t xml:space="preserve">Wynik z pozycji wymiany </t>
  </si>
  <si>
    <t xml:space="preserve">Wynik odpisów (netto) z tytułu utraty wartości </t>
  </si>
  <si>
    <t>-measured at amortised cost</t>
  </si>
  <si>
    <t>- measured at fair value through profit or loss</t>
  </si>
  <si>
    <t>IIQ 2018</t>
  </si>
  <si>
    <t>Wynik na inwestycyjnych papierach wartościowych</t>
  </si>
  <si>
    <t>30.06.2018</t>
  </si>
  <si>
    <t>Aktywa finansowe przeznaczone do obrotu</t>
  </si>
  <si>
    <t>Held-for-trading financial assets</t>
  </si>
  <si>
    <t>Result on financial instruments valued at fair value through profit or loss</t>
  </si>
  <si>
    <t>30.09.2018</t>
  </si>
  <si>
    <t>IIIQ 2018</t>
  </si>
  <si>
    <t>IVQ 2018</t>
  </si>
  <si>
    <r>
      <t>Wy</t>
    </r>
    <r>
      <rPr>
        <sz val="8"/>
        <color indexed="63"/>
        <rFont val="Arial"/>
        <family val="2"/>
        <charset val="238"/>
      </rPr>
      <t>nik na</t>
    </r>
    <r>
      <rPr>
        <sz val="8"/>
        <color indexed="23"/>
        <rFont val="Tahoma"/>
        <family val="2"/>
        <charset val="238"/>
      </rPr>
      <t xml:space="preserve"> </t>
    </r>
    <r>
      <rPr>
        <sz val="8"/>
        <color indexed="63"/>
        <rFont val="Tahoma"/>
        <family val="2"/>
        <charset val="238"/>
      </rPr>
      <t>instrumentach finansowych wycenianych do wartości godziwej przez rachunek zysków i strat</t>
    </r>
  </si>
  <si>
    <t>18 251 025</t>
  </si>
  <si>
    <t>31.12.2018</t>
  </si>
  <si>
    <t xml:space="preserve">Należności  od klientów </t>
  </si>
  <si>
    <t>Należności od klientów</t>
  </si>
  <si>
    <t>Wynik z tytułu zaprzestania ujmowania aktywów finansowych</t>
  </si>
  <si>
    <t>Result on derecognition of financial assets</t>
  </si>
  <si>
    <t>Wynik z tytułu modyfikacji instrumentów finansowych</t>
  </si>
  <si>
    <t>Result on modification of financial assets</t>
  </si>
  <si>
    <t>IQ 2019</t>
  </si>
  <si>
    <t>Amortyzacja prawa do użytkowania - MSSF 16</t>
  </si>
  <si>
    <t>31.03.2019</t>
  </si>
  <si>
    <t>Prawo do użytkowania - leasing</t>
  </si>
  <si>
    <t>Depreciation for right of use - IFRS16</t>
  </si>
  <si>
    <t>Right of use - leasing</t>
  </si>
  <si>
    <t>Lease liability - IFRS16</t>
  </si>
  <si>
    <t>IIQ 2019</t>
  </si>
  <si>
    <t>30.06.2019</t>
  </si>
  <si>
    <t>IIIQ 2019</t>
  </si>
  <si>
    <t>30.09.2019</t>
  </si>
  <si>
    <t>IVQ 2019</t>
  </si>
  <si>
    <t>31.12.2019</t>
  </si>
  <si>
    <t>2019</t>
  </si>
  <si>
    <t>IQ 2020</t>
  </si>
  <si>
    <t>31.03.2020</t>
  </si>
  <si>
    <t xml:space="preserve">Zobowiązania z tyt. leasingu </t>
  </si>
  <si>
    <t>30.06.2020</t>
  </si>
  <si>
    <t>IIQ 2020</t>
  </si>
  <si>
    <t>IIIQ2020</t>
  </si>
  <si>
    <t>30.09.2020</t>
  </si>
  <si>
    <t xml:space="preserve">  2020</t>
  </si>
  <si>
    <t>IVQ2020</t>
  </si>
  <si>
    <t>31.12.2020</t>
  </si>
  <si>
    <t>31.03.2021</t>
  </si>
  <si>
    <t>IQ2021</t>
  </si>
  <si>
    <t>IIQ2021</t>
  </si>
  <si>
    <t>30.06.2021</t>
  </si>
  <si>
    <t>Inwestycyjne papiery wartościowe</t>
  </si>
  <si>
    <t>Zobowiązania finansowe przeznaczone do obrotu</t>
  </si>
  <si>
    <t>Liabilities for trading</t>
  </si>
  <si>
    <t>IIIQ2021</t>
  </si>
  <si>
    <t>Koszty ryzyka prawnego kredytów hipotecznych w walutach obcych</t>
  </si>
  <si>
    <t>Cost of foreign currency mortgage loans legal risk</t>
  </si>
  <si>
    <t xml:space="preserve">Pozostałe koszty operacyjne </t>
  </si>
  <si>
    <t>Other operating expenses</t>
  </si>
  <si>
    <t>30.09.2021</t>
  </si>
  <si>
    <t>IVQ2021</t>
  </si>
  <si>
    <t>31.12.2021</t>
  </si>
  <si>
    <t>WYNIK Z TYTUŁU ODSETEK</t>
  </si>
  <si>
    <t>Pozostałe</t>
  </si>
  <si>
    <t>Postępowań sądowych i roszczeń związanych z walutowymi kredytami hipotecznymi.</t>
  </si>
  <si>
    <t>Zobowiązań leasingowych</t>
  </si>
  <si>
    <t>Transakcji zabezpieczających</t>
  </si>
  <si>
    <t>Instrumentów finansowych - dłużne papiery własnej emisji</t>
  </si>
  <si>
    <t>Środków funduszy z przeznaczeniem na kredyty (JESSICA)</t>
  </si>
  <si>
    <t>Kredytów i pożyczek od klientów</t>
  </si>
  <si>
    <t>Kredytów i pożyczek od banków</t>
  </si>
  <si>
    <t>Rachunków bankowych i depozytów klientów indywidualnych</t>
  </si>
  <si>
    <t>Rachunków bankowych i depozytów klientów instytucjonalnych</t>
  </si>
  <si>
    <t>Rachunków bankowych i depozytów od banków</t>
  </si>
  <si>
    <t>Koszty z tytułu odsetek i o podobnym charakterze od:</t>
  </si>
  <si>
    <t>Transakcje zabezpieczające</t>
  </si>
  <si>
    <t>Instrumenty finansowe przeznaczone do obrotu</t>
  </si>
  <si>
    <t>Inwestycyjne dłużne papiery wartościowe nieprzeznaczone do obrotu</t>
  </si>
  <si>
    <t>Należności od klientów indywidualnych</t>
  </si>
  <si>
    <t>Należności od klientów instytucjonalnych</t>
  </si>
  <si>
    <t>Należności od banków i Banku Centralnego</t>
  </si>
  <si>
    <t>Przychody z tytułu odsetek i o podobnym charakterze od:</t>
  </si>
  <si>
    <t>III kw. 2021</t>
  </si>
  <si>
    <t>IV kw. 2021</t>
  </si>
  <si>
    <t>WYNIK Z TYTUŁU OPŁAT I PROWIZJI RAZEM</t>
  </si>
  <si>
    <t>Pozostałe opłaty</t>
  </si>
  <si>
    <t>Prowizje płacone innym bankom w obrocie gotówkowym</t>
  </si>
  <si>
    <t>Prowizje z tytułu należności od klientów</t>
  </si>
  <si>
    <t>Opłaty z tytułu obsługi bankomatów</t>
  </si>
  <si>
    <t>Opłaty od rachunków bieżących</t>
  </si>
  <si>
    <t>Opłaty z tytułu kart płatniczych</t>
  </si>
  <si>
    <t xml:space="preserve">     z działalności powierniczej</t>
  </si>
  <si>
    <t>Opłaty z działalności maklerskiej, w tym:</t>
  </si>
  <si>
    <t>Opłaty związane z zarządzaniem portfelem oraz pozostałe opłaty związane z zarządzaniem</t>
  </si>
  <si>
    <t>Prowizje od gwarancji i akredytyw</t>
  </si>
  <si>
    <t>Prowizje od kredytów</t>
  </si>
  <si>
    <t>Opłaty za obsługę rachunków klientów, inne operacje rozliczeniowe w obrocie krajowym i zagranicznym</t>
  </si>
  <si>
    <t>Opłaty z tytułu usług maklerskich</t>
  </si>
  <si>
    <t>II kw. 2021</t>
  </si>
  <si>
    <t>OGÓLNE KOSZTY ADMINISTRACYJNE RAZEM</t>
  </si>
  <si>
    <t>– prawa do użytkowania</t>
  </si>
  <si>
    <t>– wartości niematerialnych</t>
  </si>
  <si>
    <t>– środków trwałych</t>
  </si>
  <si>
    <t>Amortyzacja, w tym:</t>
  </si>
  <si>
    <t>– pozostałe</t>
  </si>
  <si>
    <t>– składka na rzecz Izby Domów Maklerskich</t>
  </si>
  <si>
    <t xml:space="preserve"> -składka na pokrycie kosztów działalności  Rzecznika Finansowego</t>
  </si>
  <si>
    <t>– składka i wpłaty na KNF</t>
  </si>
  <si>
    <t>– składka i wpłaty na BFG</t>
  </si>
  <si>
    <t>– podatki i opłaty</t>
  </si>
  <si>
    <t>– koszty rzeczowe</t>
  </si>
  <si>
    <t>Koszty administracyjne, w tym:</t>
  </si>
  <si>
    <t xml:space="preserve">Świadczenia pracownicze </t>
  </si>
  <si>
    <t>KREDYTY MIESZKANIOWE RAZEM</t>
  </si>
  <si>
    <t>Kredyty mieszkaniowe w PLN</t>
  </si>
  <si>
    <t>Kredyty i pożyczki wyceniane wg wartości godziwej przez wynik finansowy</t>
  </si>
  <si>
    <t>Kredyty mieszkaniowe w USD</t>
  </si>
  <si>
    <t>Kredyty mieszkaniowe w EUR</t>
  </si>
  <si>
    <t>Kredyty mieszkaniowe w CHF</t>
  </si>
  <si>
    <t>Kredyty i pożyczki wyceniane wg zamortyzowanego kosztu</t>
  </si>
  <si>
    <t>31-12-2020</t>
  </si>
  <si>
    <t>30-06-2020</t>
  </si>
  <si>
    <t>31-12-2021</t>
  </si>
  <si>
    <t>RAZEM NALEŻNOŚCI OD KLIENTÓW</t>
  </si>
  <si>
    <t>Pozostałe należności</t>
  </si>
  <si>
    <t>Złożone depozyty zabezpieczające</t>
  </si>
  <si>
    <t>Razem</t>
  </si>
  <si>
    <t xml:space="preserve">   kredyty i pożyczki terminowe</t>
  </si>
  <si>
    <t xml:space="preserve">   kredyty obrotowe</t>
  </si>
  <si>
    <t xml:space="preserve">Należności od klientów  instytucjonalnych </t>
  </si>
  <si>
    <t xml:space="preserve">   kredyty i pożyczki pozostałe</t>
  </si>
  <si>
    <t xml:space="preserve">   kredyty i pożyczki mieszkaniowe</t>
  </si>
  <si>
    <t xml:space="preserve">Należności od klientów indywidualnych </t>
  </si>
  <si>
    <t>Wycena wg wartości godziwej przez wynik finansowy</t>
  </si>
  <si>
    <t xml:space="preserve">   papiery wartościowe komercyjne</t>
  </si>
  <si>
    <t xml:space="preserve">   skupione wierzytelności</t>
  </si>
  <si>
    <t xml:space="preserve">   należności leasingowe</t>
  </si>
  <si>
    <t xml:space="preserve">   należności faktoringowe</t>
  </si>
  <si>
    <t xml:space="preserve">Należności od klientów instytucjonalnych </t>
  </si>
  <si>
    <t xml:space="preserve">   kredyty mieszkaniowe</t>
  </si>
  <si>
    <t xml:space="preserve">   kredyty gotówkowe</t>
  </si>
  <si>
    <t xml:space="preserve">   kredyty w rachunku bieżącym</t>
  </si>
  <si>
    <t>Wycena wg zamortyzowanego kosztu</t>
  </si>
  <si>
    <t xml:space="preserve"> 31-12-2018</t>
  </si>
  <si>
    <t xml:space="preserve"> 31-12-2019</t>
  </si>
  <si>
    <t xml:space="preserve"> 31-12-2020</t>
  </si>
  <si>
    <t xml:space="preserve"> 30-06-2021</t>
  </si>
  <si>
    <t xml:space="preserve"> 30-09-2021</t>
  </si>
  <si>
    <t xml:space="preserve"> 31-12-2021</t>
  </si>
  <si>
    <t>Razem należności od klientów</t>
  </si>
  <si>
    <t xml:space="preserve">                     -  </t>
  </si>
  <si>
    <t>Razem należności od klientów wyceniane wg wartości godziwej przez wynik finansowy</t>
  </si>
  <si>
    <t>Wartość godziwa, w tym:</t>
  </si>
  <si>
    <t>Należności od klientów wyceniane wg wartości godziwej przez wynik finansowy</t>
  </si>
  <si>
    <t>Razem należności od klientów wyceniane wg zamortyzowanego kosztu (netto)</t>
  </si>
  <si>
    <t xml:space="preserve">Razem odpisy z tytułu utraty wartości </t>
  </si>
  <si>
    <t xml:space="preserve">     należności od klientów – (Koszyk 3) wykazujące utratę wartości, w tym:</t>
  </si>
  <si>
    <t xml:space="preserve">     należności od klientów – (Koszyk 3) niewykazujące utraty wartości, w tym:</t>
  </si>
  <si>
    <t xml:space="preserve">      należności od klientów – (Koszyk 2), w tym:</t>
  </si>
  <si>
    <t xml:space="preserve">      należności od klientów – (Koszyk 1)</t>
  </si>
  <si>
    <t>Odpisy z tytułu utraty wartości na:</t>
  </si>
  <si>
    <t>Razem należności od klientów wyceniane wg zamortyzowanego kosztu (brutto)</t>
  </si>
  <si>
    <t>Należności od klientów posiadające przesłanki utraty wartości i wykazujące utratę wartości (Koszyk 3), w tym:</t>
  </si>
  <si>
    <t>Należności od klientów posiadające przesłanki utraty wartości (Koszyk 3), ale niewykazujące utraty wartości ze względu na szacowane przepływy pieniężne, w tym:</t>
  </si>
  <si>
    <t xml:space="preserve">     ekspozycje, dla których od momentu początkowego ujęcia nastąpił istotny wzrost ryzyka (Koszyk 2), w tym:</t>
  </si>
  <si>
    <t xml:space="preserve">     ekspozycje, dla których od momentu początkowego ujęcia nie nastąpił istotny wzrost ryzyka kredytowego (Koszyk 1)</t>
  </si>
  <si>
    <t>Należności od klientów bez przesłanki utraty wartości, w tym:</t>
  </si>
  <si>
    <t>Należności od klientów wyceniane wg zamortyzowanego kosztu</t>
  </si>
  <si>
    <t>31-12-2018</t>
  </si>
  <si>
    <t>Jakość portfela kredytowego Grupy</t>
  </si>
  <si>
    <t>TOTAL LIABILITIES</t>
  </si>
  <si>
    <t>ZOBOWIAZANIA RAZEM</t>
  </si>
  <si>
    <t>Funds for loans</t>
  </si>
  <si>
    <t>Środki funduszy z przeznaczeniem na kredyty</t>
  </si>
  <si>
    <t>Credits and loans received from International Financial Institutions</t>
  </si>
  <si>
    <t>Kredyty i pożyczki otrzymane od Międzynarodowych Instytucji Finansowych</t>
  </si>
  <si>
    <t>Other customers</t>
  </si>
  <si>
    <t>Pozostali klienci</t>
  </si>
  <si>
    <t xml:space="preserve">  term deposits </t>
  </si>
  <si>
    <t xml:space="preserve">     lokaty terminowe</t>
  </si>
  <si>
    <t xml:space="preserve">  current/settlement accounts</t>
  </si>
  <si>
    <t xml:space="preserve">     rachunki bieżące/rozliczeniowe </t>
  </si>
  <si>
    <t>Institutional clients</t>
  </si>
  <si>
    <t>Klienci instytucjonalni</t>
  </si>
  <si>
    <t xml:space="preserve">     rachunki bieżące/rozliczeniowe</t>
  </si>
  <si>
    <t>Individual customers</t>
  </si>
  <si>
    <t>Klienci indywidualni</t>
  </si>
  <si>
    <t>31-12-2019</t>
  </si>
  <si>
    <t>2021</t>
  </si>
  <si>
    <t>Interest and similar revenue on:</t>
  </si>
  <si>
    <t>Receivables from banks and the Central Bank</t>
  </si>
  <si>
    <t>Receivables from institutional customers</t>
  </si>
  <si>
    <t>Receivables from individual customers</t>
  </si>
  <si>
    <t>Investment debt securities not held for trading</t>
  </si>
  <si>
    <t>Financial instruments held for trading</t>
  </si>
  <si>
    <t>Interest and similar expenses on:</t>
  </si>
  <si>
    <t>Bank accounts and deposits from banks</t>
  </si>
  <si>
    <t>Bank accounts and deposits of institutional customers</t>
  </si>
  <si>
    <t>Bank accounts and deposits of individual customers</t>
  </si>
  <si>
    <t>Credits and loans from banks</t>
  </si>
  <si>
    <t>Credits and loans from customers</t>
  </si>
  <si>
    <t>Funds for loans (JESSICA)</t>
  </si>
  <si>
    <t>Financial instruments - own issue debt securities</t>
  </si>
  <si>
    <t>Hedging transactions</t>
  </si>
  <si>
    <t>Lease liabilities</t>
  </si>
  <si>
    <t>Litigation and claims related to foreign currency mortgage loans.</t>
  </si>
  <si>
    <t>Other</t>
  </si>
  <si>
    <t>NET INTEREST INCOME</t>
  </si>
  <si>
    <t>Fee and commission revenue</t>
  </si>
  <si>
    <t>Fees for brokerage services</t>
  </si>
  <si>
    <t>Fees for servicing customer accounts, other clearing operations in domestic and foreign trade</t>
  </si>
  <si>
    <t>Commissions on loans</t>
  </si>
  <si>
    <t>Commissions on guarantees and letters of credit</t>
  </si>
  <si>
    <t>Portfolio management and other management fees</t>
  </si>
  <si>
    <t>Other charges</t>
  </si>
  <si>
    <t>Costs of fees and commissions</t>
  </si>
  <si>
    <t>Fees from brokerage activities, including:</t>
  </si>
  <si>
    <t xml:space="preserve">     from fiduciary activities</t>
  </si>
  <si>
    <t>Payment card fees</t>
  </si>
  <si>
    <t>Fees on current accounts</t>
  </si>
  <si>
    <t>ATM service charges</t>
  </si>
  <si>
    <t>Commission on receivables from customers</t>
  </si>
  <si>
    <t>TOTAL NET FEE AND COMMISSION INCOME</t>
  </si>
  <si>
    <t>Employee benefits</t>
  </si>
  <si>
    <t>Administrative expenses, including:</t>
  </si>
  <si>
    <t>– material costs</t>
  </si>
  <si>
    <t>– taxes and charges</t>
  </si>
  <si>
    <t>– contribution and payments to the BGF</t>
  </si>
  <si>
    <t>– contribution and payments to the PFSA</t>
  </si>
  <si>
    <t xml:space="preserve"> – contribution to the Financial Ombudsman's operating costs</t>
  </si>
  <si>
    <t>– contribution to the Chamber of Brokerage Houses</t>
  </si>
  <si>
    <t>Depreciation and amortisation, including:</t>
  </si>
  <si>
    <t>- fixed assets</t>
  </si>
  <si>
    <t>– intangible assets</t>
  </si>
  <si>
    <t>– rights of use</t>
  </si>
  <si>
    <t>TOTAL G&amp;A EXPENSES</t>
  </si>
  <si>
    <t>Receivables from customers measured at amortised cost</t>
  </si>
  <si>
    <t>Receivables from customers without evidence of impairment, of which</t>
  </si>
  <si>
    <t xml:space="preserve">     exposures for which no significant increase in credit risk has occurred since their initial recognition (Basket 1)</t>
  </si>
  <si>
    <t xml:space="preserve">     exposures for which a significant increase in risk has occurred since the initial recognition (Basket 2), including:</t>
  </si>
  <si>
    <t>Receivables from customers showing evidence of impairment (Basket 3) but not impaired due to estimated cash flows, including:</t>
  </si>
  <si>
    <t>Receivables from customers showing evidence of impairment and impaired (Basket 3), including:</t>
  </si>
  <si>
    <t>Total receivables from customers measured at amortised cost (gross)</t>
  </si>
  <si>
    <t>Impairment write-offs to:</t>
  </si>
  <si>
    <t xml:space="preserve">      receivables from customers - (Basket 1)</t>
  </si>
  <si>
    <t xml:space="preserve">      receivables from customers - (Basket 2), including:</t>
  </si>
  <si>
    <t xml:space="preserve">     receivables from customers - (Basket 3) not impaired, of which:</t>
  </si>
  <si>
    <t xml:space="preserve">     receivables from customers - (Basket 3) impaired, of which:</t>
  </si>
  <si>
    <t xml:space="preserve">Total impairment write-offs </t>
  </si>
  <si>
    <t>Total receivables from customers measured at amortised cost (net)</t>
  </si>
  <si>
    <t>Receivables from customers measured at fair value through profit or loss</t>
  </si>
  <si>
    <t>Fair value, including:</t>
  </si>
  <si>
    <t>Total receivables from customers measured at fair value through profit or loss</t>
  </si>
  <si>
    <t>Margin deposited</t>
  </si>
  <si>
    <t>Other receivables</t>
  </si>
  <si>
    <t>Total receivables from customers</t>
  </si>
  <si>
    <t>Valuation at amortised cost</t>
  </si>
  <si>
    <t xml:space="preserve">Receivables from individual customers </t>
  </si>
  <si>
    <t xml:space="preserve">   overdrafts</t>
  </si>
  <si>
    <t xml:space="preserve">   cash loans</t>
  </si>
  <si>
    <t xml:space="preserve">   housing loans</t>
  </si>
  <si>
    <t xml:space="preserve">   other credits and loans</t>
  </si>
  <si>
    <t xml:space="preserve">Receivables from institutional customers </t>
  </si>
  <si>
    <t xml:space="preserve">   working capital facilities</t>
  </si>
  <si>
    <t xml:space="preserve">   time credits and loans</t>
  </si>
  <si>
    <t xml:space="preserve">   factoring receivables</t>
  </si>
  <si>
    <t xml:space="preserve">   lease receivables</t>
  </si>
  <si>
    <t xml:space="preserve">   debt purchased</t>
  </si>
  <si>
    <t xml:space="preserve">   commercial securities</t>
  </si>
  <si>
    <t>Valuation at fair value through profit or loss</t>
  </si>
  <si>
    <t xml:space="preserve">   housing credits and loans</t>
  </si>
  <si>
    <t>Total</t>
  </si>
  <si>
    <t>TOTAL RECEIVABLES FROM CUSTOMERS</t>
  </si>
  <si>
    <t>Credits and loans measured at amortised cost</t>
  </si>
  <si>
    <t xml:space="preserve">  housing loans in PLN</t>
  </si>
  <si>
    <t xml:space="preserve">  housing loans in CHF</t>
  </si>
  <si>
    <t xml:space="preserve">  housing loans in EUR</t>
  </si>
  <si>
    <t xml:space="preserve">  housing loans in USD</t>
  </si>
  <si>
    <t>Credits and loans at fair value through profit or loss</t>
  </si>
  <si>
    <t>Housing loans in PLN</t>
  </si>
  <si>
    <t>TOTAL HOUSING LOANS</t>
  </si>
  <si>
    <t>Available capital</t>
  </si>
  <si>
    <t>Share capital Tier 1</t>
  </si>
  <si>
    <t>Tier 1 capital</t>
  </si>
  <si>
    <t>Tier 1 capital - excluding transitional provisions of IFRS 9</t>
  </si>
  <si>
    <t>Own funds</t>
  </si>
  <si>
    <t>Equity - excluding transitional provisions of IFRS 9</t>
  </si>
  <si>
    <t>Risk-weighted assets</t>
  </si>
  <si>
    <t>Total amount of risk-weighted assets</t>
  </si>
  <si>
    <t>Total risk-weighted assets - excluding transitional provisions of IFRS 9</t>
  </si>
  <si>
    <t>Capital ratios</t>
  </si>
  <si>
    <t>Common Equity Tier 1 ratio </t>
  </si>
  <si>
    <t>Common Equity Tier 1 ratio - excluding transitional provisions of IFRS 9</t>
  </si>
  <si>
    <t>Tier 1 capital ratio</t>
  </si>
  <si>
    <t>Tier 1 capital ratio - excluding transitional provisions of IFRS 9</t>
  </si>
  <si>
    <t>Total capital ratio</t>
  </si>
  <si>
    <t>Total capital ratio - excluding transitional provisions of IFRS 9</t>
  </si>
  <si>
    <t>Leverage ratio</t>
  </si>
  <si>
    <t>Exposure value</t>
  </si>
  <si>
    <t>Leverage ratio - excluding transitional provisions of IFRS 9</t>
  </si>
  <si>
    <t>1.</t>
  </si>
  <si>
    <t>Interest and similar revenue, including:</t>
  </si>
  <si>
    <t xml:space="preserve">   sales to external customers</t>
  </si>
  <si>
    <t xml:space="preserve">   sales to other segments</t>
  </si>
  <si>
    <t>2.</t>
  </si>
  <si>
    <t>Interest and similar expenses, including:</t>
  </si>
  <si>
    <t xml:space="preserve">Net fee and commission income </t>
  </si>
  <si>
    <t>Dividend revenue</t>
  </si>
  <si>
    <t>Result on financial instruments measured at fair value through profit or loss</t>
  </si>
  <si>
    <t>Result on foreign exchange position</t>
  </si>
  <si>
    <t>Result on banking activities</t>
  </si>
  <si>
    <t>Result of other operating income and expenses</t>
  </si>
  <si>
    <t>Result on legal risk of mortgage loans in foreign currencies</t>
  </si>
  <si>
    <t>Result of impairment allowances</t>
  </si>
  <si>
    <t>Result on financial activities</t>
  </si>
  <si>
    <t>Direct costs</t>
  </si>
  <si>
    <t>Result after direct costs</t>
  </si>
  <si>
    <t>Indirect costs and mutual services</t>
  </si>
  <si>
    <t>Result after direct and indirect costs</t>
  </si>
  <si>
    <t>Depreciation and amortisation</t>
  </si>
  <si>
    <t>Other costs (taxes, BGF, KNF)</t>
  </si>
  <si>
    <t>Gross financial result</t>
  </si>
  <si>
    <t>Allocated ALM result</t>
  </si>
  <si>
    <t>Gross financial result after allocation of the ALM result</t>
  </si>
  <si>
    <t>Tax burden</t>
  </si>
  <si>
    <t>Net financial result</t>
  </si>
  <si>
    <t>Segment assets</t>
  </si>
  <si>
    <t>Segment liabilities</t>
  </si>
  <si>
    <t>Expenditures on non-current assets and intangible assets</t>
  </si>
  <si>
    <t>Subordinated entities</t>
  </si>
  <si>
    <t>Registered office</t>
  </si>
  <si>
    <t>% share</t>
  </si>
  <si>
    <t xml:space="preserve">% share  </t>
  </si>
  <si>
    <t>in the votes</t>
  </si>
  <si>
    <t>Consolidation method</t>
  </si>
  <si>
    <t>Dom Maklerski BOŚ S.A.</t>
  </si>
  <si>
    <t>Full consolidation</t>
  </si>
  <si>
    <t>BOŚ Leasing - EKO Profit S.A.</t>
  </si>
  <si>
    <t>Należności</t>
  </si>
  <si>
    <t>Receivables</t>
  </si>
  <si>
    <t xml:space="preserve">OGÓLNE KOSZTY ADMINISTRACYJNE </t>
  </si>
  <si>
    <t>General and administrative expenses</t>
  </si>
  <si>
    <t>Zobowiązania</t>
  </si>
  <si>
    <t>Liabilities</t>
  </si>
  <si>
    <t>Quality of the loan portfolio</t>
  </si>
  <si>
    <t>Segment reporting</t>
  </si>
  <si>
    <t>Segmenty działalności</t>
  </si>
  <si>
    <t>I kw. 2022</t>
  </si>
  <si>
    <t>Współczynnik kapitału podstawowego Tier I </t>
  </si>
  <si>
    <t>Współczynnik kapitału podstawowego Tier I - bez przepisów przejściowych MSSF 9</t>
  </si>
  <si>
    <t>Współczynnik kapitału Tier I</t>
  </si>
  <si>
    <t>Współczynnik kapitału Tier I - bez przepisów przejściowych MSSF 9</t>
  </si>
  <si>
    <t>Łączny współczynnik kapitałowy</t>
  </si>
  <si>
    <t>Łączny współczynnik kapitałowy - bez przepisów przejściowych MSSF 9</t>
  </si>
  <si>
    <t>Housing loans</t>
  </si>
  <si>
    <t>Kredyty mieszkaniowe</t>
  </si>
  <si>
    <t>Warszawa</t>
  </si>
  <si>
    <t>2020</t>
  </si>
  <si>
    <t>2018</t>
  </si>
  <si>
    <t>Net fee icome</t>
  </si>
  <si>
    <t>Wynik z tytułu prowizji</t>
  </si>
  <si>
    <t>Jakość portfela</t>
  </si>
  <si>
    <t>Adekwatność kapitałowa</t>
  </si>
  <si>
    <t>Skład Grupy</t>
  </si>
  <si>
    <t>Odsetki</t>
  </si>
  <si>
    <t>Prowizje</t>
  </si>
  <si>
    <t>Koszty</t>
  </si>
  <si>
    <t xml:space="preserve">Segmenty działalności </t>
  </si>
  <si>
    <t>G&amp;A Expenses</t>
  </si>
  <si>
    <t>Capital Adequacy</t>
  </si>
  <si>
    <t>Structure of the Group</t>
  </si>
  <si>
    <t>Reporting segments</t>
  </si>
  <si>
    <t>IQ2022</t>
  </si>
  <si>
    <t>31.03.2022</t>
  </si>
  <si>
    <t xml:space="preserve"> 31-03-2022</t>
  </si>
  <si>
    <t>I kw. 2021</t>
  </si>
  <si>
    <t>others</t>
  </si>
  <si>
    <t xml:space="preserve">   kredyty i pożyczki w rachunku bieżącym</t>
  </si>
  <si>
    <t xml:space="preserve">  overdrafts</t>
  </si>
  <si>
    <t>31-03-2022</t>
  </si>
  <si>
    <t>Dostępny kapitał</t>
  </si>
  <si>
    <t>Kapitał podstawowy Tier I</t>
  </si>
  <si>
    <t>Kapitał podstawowy Tier I – bez przepisów przejściowych MSSF 9</t>
  </si>
  <si>
    <t>Kapitał Tier I</t>
  </si>
  <si>
    <t>Kapitał Tier I – bez przepisów przejściowych MSSF 9</t>
  </si>
  <si>
    <t>Fundusze własne</t>
  </si>
  <si>
    <t>Fundusze własne – bez przepisów przejściowych MSSF 9</t>
  </si>
  <si>
    <t>Aktywa ważone ryzykiem</t>
  </si>
  <si>
    <t>Łączna kwota aktywów ważonych ryzykiem</t>
  </si>
  <si>
    <t>Łączna kwota aktywów ważonych ryzykiem – bez przepisów przejściowych MSSF 9</t>
  </si>
  <si>
    <t>Współczynniki kapitałowe</t>
  </si>
  <si>
    <t>Współczynnik dźwigni</t>
  </si>
  <si>
    <t>Wartość ekspozycji</t>
  </si>
  <si>
    <t>Współczynnik dźwigni - bez przepisów przejściowych MSSF 9</t>
  </si>
  <si>
    <t>L.p.</t>
  </si>
  <si>
    <t>Jednostki podporządkowane</t>
  </si>
  <si>
    <t>Siedziba</t>
  </si>
  <si>
    <t>Udział %</t>
  </si>
  <si>
    <t>w głosach</t>
  </si>
  <si>
    <t>Metoda konsolidacji</t>
  </si>
  <si>
    <t>Konsolidacja metodą pełną</t>
  </si>
  <si>
    <t>MS Wind sp. z o. o.</t>
  </si>
  <si>
    <t xml:space="preserve">w kapitale Spółki </t>
  </si>
  <si>
    <t xml:space="preserve">in the Company's capital </t>
  </si>
  <si>
    <t>Przychody z tytułu odsetek i o podobnym charakterze, w tym:</t>
  </si>
  <si>
    <t xml:space="preserve">   sprzedaż klientom zewnętrznym</t>
  </si>
  <si>
    <t xml:space="preserve">   sprzedaż innym segmentom</t>
  </si>
  <si>
    <t>Koszty z tytułu odsetek i o podobnym charakterze, w tym:</t>
  </si>
  <si>
    <t xml:space="preserve">Wynik z tytułu opłat i prowizji </t>
  </si>
  <si>
    <t>Wynik na instrumentach finansowych wycenianych wg wartości godziwej przez wynik finansowy</t>
  </si>
  <si>
    <t>Wynik z pozycji wymiany</t>
  </si>
  <si>
    <t>Wynik na działalności bankowej</t>
  </si>
  <si>
    <t>Wynik pozostałych przychodów i kosztów operacyjnych</t>
  </si>
  <si>
    <t>Wynik ryzyka prawnego kredytów hipotecznych w walutach obcych</t>
  </si>
  <si>
    <t>Wynik odpisów z tytułu utraty wartości</t>
  </si>
  <si>
    <t>Wynik na działalności finansowej</t>
  </si>
  <si>
    <t>Koszty bezpośrednie</t>
  </si>
  <si>
    <t>Koszty pośrednie i usługi wzajemne</t>
  </si>
  <si>
    <t>Amortyzacja</t>
  </si>
  <si>
    <t>Pozostałe koszty (podatki, BFG, KNF)</t>
  </si>
  <si>
    <t>Wynik finansowy brutto</t>
  </si>
  <si>
    <t>Alokowany wynik ALM</t>
  </si>
  <si>
    <t>Wynik finansowy brutto po alokacji wyniku ALM</t>
  </si>
  <si>
    <t>Obciążenia podatkowe</t>
  </si>
  <si>
    <t>Wynik finansowy netto</t>
  </si>
  <si>
    <t>Aktywa segmentu</t>
  </si>
  <si>
    <t>Zobowiązania segmentu</t>
  </si>
  <si>
    <t>Nakłady na aktywa trwałe i wartości niematerialne</t>
  </si>
  <si>
    <t>Tier 1 share capital - excluding transitional provisions of IFRS 9</t>
  </si>
  <si>
    <t>Capital adequacy</t>
  </si>
  <si>
    <t>Structure of the Capital Group</t>
  </si>
  <si>
    <t>Skład Grupy Kapitałowej</t>
  </si>
  <si>
    <t>Jednostki bezpośrednio zależne / Direct subsidiaries</t>
  </si>
  <si>
    <t>Jednostka pośrednio zależna (podmiot zależny od BOŚ Leasing - EKO Profit S.A.) / Indirect subsidiary (subsidiary of BOŚ Leasing - EKO Profit S.A.)</t>
  </si>
  <si>
    <t>PION INSTYTUCJONALNY / CORPORATE</t>
  </si>
  <si>
    <t>PION DETALICZNY / RETAIL CLIENT</t>
  </si>
  <si>
    <t xml:space="preserve">DZIAŁALNOŚĆ SKARBOWA                     I INWESTYCYJNA / TREASURY </t>
  </si>
  <si>
    <t>DZIAŁALNOŚĆ MAKLERSKA / BROKERAGE</t>
  </si>
  <si>
    <t>POZOSTAŁE (NIEULOKOWANE W SEGMENTACH) / OTHERS</t>
  </si>
  <si>
    <t xml:space="preserve">Należności od klientów detalicznych </t>
  </si>
  <si>
    <t xml:space="preserve"> 14 914 877    </t>
  </si>
  <si>
    <t xml:space="preserve"> 14 830 847    </t>
  </si>
  <si>
    <t xml:space="preserve"> 20 347 365    </t>
  </si>
  <si>
    <t>31-03-2021</t>
  </si>
  <si>
    <t xml:space="preserve"> 31-03-2021</t>
  </si>
  <si>
    <t>30-09-2021</t>
  </si>
  <si>
    <t>Zatrudnienie w etatach</t>
  </si>
  <si>
    <t>Zatrudnienie w BOŚ S.A.</t>
  </si>
  <si>
    <t>Zatrudnienie w spółkach zależnych</t>
  </si>
  <si>
    <t>Razem zatrudnienie w Grupie BOŚ S.A.</t>
  </si>
  <si>
    <t>Employment in full time equivalent</t>
  </si>
  <si>
    <t>Zatrudnienie</t>
  </si>
  <si>
    <t>Employment</t>
  </si>
  <si>
    <t xml:space="preserve">Employment in BOŚ </t>
  </si>
  <si>
    <t>Employment in subsidiaries</t>
  </si>
  <si>
    <t>Total employment in the BOŚ Capital Group</t>
  </si>
  <si>
    <t>IIQ2022</t>
  </si>
  <si>
    <t>30.06.2022</t>
  </si>
  <si>
    <t>II kw. 2022</t>
  </si>
  <si>
    <t>30-06-2022</t>
  </si>
  <si>
    <t xml:space="preserve"> 30-06-2022</t>
  </si>
  <si>
    <t>IIIQ2022</t>
  </si>
  <si>
    <t>30.09.2022</t>
  </si>
  <si>
    <t>III kw. 2022</t>
  </si>
  <si>
    <t xml:space="preserve">    - składka na rzecz Funduszu Wsparcia Kredytobiorców</t>
  </si>
  <si>
    <t xml:space="preserve"> – contribution to the Borrowers Support Fund</t>
  </si>
  <si>
    <t xml:space="preserve"> 30-09-2022</t>
  </si>
  <si>
    <t>30-09-2022</t>
  </si>
  <si>
    <t>IVQ2022</t>
  </si>
  <si>
    <t>31.12.2022</t>
  </si>
  <si>
    <t>2022</t>
  </si>
  <si>
    <t>IV kw. 2022</t>
  </si>
  <si>
    <t xml:space="preserve"> 31-12-2022</t>
  </si>
  <si>
    <t>- Ryzyko kredytowe i kredytowe kontrahenta</t>
  </si>
  <si>
    <t>- Ryzyko operacyjne</t>
  </si>
  <si>
    <t>- Ryzyko rynkowe</t>
  </si>
  <si>
    <t>- Ryzyko CVA</t>
  </si>
  <si>
    <t>Operational risk</t>
  </si>
  <si>
    <t>Market risk</t>
  </si>
  <si>
    <t>CVA risk</t>
  </si>
  <si>
    <t>Credit risk and counterparty risk</t>
  </si>
  <si>
    <t>31-12-2022</t>
  </si>
  <si>
    <t>Result on discontinued operations</t>
  </si>
  <si>
    <t>IQ2023</t>
  </si>
  <si>
    <t xml:space="preserve"> 31-03-2023</t>
  </si>
  <si>
    <t xml:space="preserve"> 31.03.2023</t>
  </si>
  <si>
    <t>I kw. 2023</t>
  </si>
  <si>
    <t xml:space="preserve">Commission paid to other banks in cash settlements </t>
  </si>
  <si>
    <t>31-03-2023</t>
  </si>
  <si>
    <t>GRUPA BOŚ</t>
  </si>
  <si>
    <t>IIQ2023</t>
  </si>
  <si>
    <t xml:space="preserve"> 30-06-2023</t>
  </si>
  <si>
    <t xml:space="preserve"> 30.06.2023</t>
  </si>
  <si>
    <t>II kw. 2023</t>
  </si>
  <si>
    <t>30-06-2023</t>
  </si>
  <si>
    <t>12 430 531</t>
  </si>
  <si>
    <t>10 553 500</t>
  </si>
  <si>
    <t>IIIQ2023</t>
  </si>
  <si>
    <t xml:space="preserve"> 30.09.2023</t>
  </si>
  <si>
    <t>III kw. 2023</t>
  </si>
  <si>
    <t xml:space="preserve">  -  opłata na pokrycie kosztów nadzoru nad rynkiem kapitałowym dla KNF</t>
  </si>
  <si>
    <t>– contribution to the Supervision of Capital Market operatiing cost</t>
  </si>
  <si>
    <t xml:space="preserve"> 30-09-2023</t>
  </si>
  <si>
    <t>30-09-2023</t>
  </si>
  <si>
    <t>Sprawozdanie przedstawiające</t>
  </si>
  <si>
    <t>składniki rachunku zysków i strat</t>
  </si>
  <si>
    <t xml:space="preserve">Wynik z tytułu zaprzestania ujmowania instrumentów finansowych </t>
  </si>
  <si>
    <t xml:space="preserve">   Wynik po kosztach bezpośrednich</t>
  </si>
  <si>
    <t xml:space="preserve">   Wynik po kosztach bezpośrednich i pośrednich</t>
  </si>
  <si>
    <t>IVQ2023</t>
  </si>
  <si>
    <t>31.12.2023</t>
  </si>
  <si>
    <t>IV kw. 2023</t>
  </si>
  <si>
    <t>2023</t>
  </si>
  <si>
    <t xml:space="preserve"> 31-12-2023</t>
  </si>
  <si>
    <t>31-12-2023</t>
  </si>
  <si>
    <t>24 326 14</t>
  </si>
  <si>
    <t>IQ2024</t>
  </si>
  <si>
    <t xml:space="preserve"> 31.03.2024</t>
  </si>
  <si>
    <t>I kw. 2024</t>
  </si>
  <si>
    <t xml:space="preserve"> 31-03-2024</t>
  </si>
  <si>
    <t>IIQ2024</t>
  </si>
  <si>
    <t xml:space="preserve"> 30.06.2024</t>
  </si>
  <si>
    <t>II kw. 2024</t>
  </si>
  <si>
    <t xml:space="preserve"> 30-06-2024</t>
  </si>
  <si>
    <t xml:space="preserve">                            - </t>
  </si>
  <si>
    <t>30-06-2024</t>
  </si>
  <si>
    <t xml:space="preserve">                                -  </t>
  </si>
  <si>
    <t>IIIQ2024</t>
  </si>
  <si>
    <t xml:space="preserve"> 30.09.2024</t>
  </si>
  <si>
    <t>III kw. 2024</t>
  </si>
  <si>
    <t xml:space="preserve"> 30-09-2024</t>
  </si>
  <si>
    <t>30-09-2024</t>
  </si>
  <si>
    <t>Report showing the components of the profit and loss account for the 9-month period ended on 30 September 2024</t>
  </si>
  <si>
    <t>za okres 9 miesięcy zakończony 30 września 2024</t>
  </si>
  <si>
    <t xml:space="preserve"> -  </t>
  </si>
  <si>
    <t>Sprawozdanie przedstawiające
składniki rachunku zysków i strat
za okres 9 miesięcy zakończony 30 września 2023</t>
  </si>
  <si>
    <t>\</t>
  </si>
  <si>
    <t>Report showing the components of the profit and loss account for the 9-month period ended on 30 September 2023</t>
  </si>
  <si>
    <t>Należności od klientów dotknięte utratą wartości na dzień początkowego ujęcia (POCI)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</si>
</sst>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_-* #,##0.00\ _z_ł_-;\-* #,##0.00\ _z_ł_-;_-* &quot;-&quot;??\ _z_ł_-;_-@_-"/>
    <numFmt numFmtId="165" formatCode="_-* #,##0\ _z_ł_-;\-* #,##0\ _z_ł_-;_-* &quot;-&quot;??\ _z_ł_-;_-@_-"/>
    <numFmt numFmtId="166" formatCode="_-* #,##0.0\ _z_ł_-;\-* #,##0.0\ _z_ł_-;_-* &quot;-&quot;??\ _z_ł_-;_-@_-"/>
    <numFmt numFmtId="167" formatCode="0.0"/>
    <numFmt numFmtId="168" formatCode="dd\/mm\/yyyy"/>
    <numFmt numFmtId="169" formatCode="_-* #,##0.00\ [$€-1]_-;\-* #,##0.00\ [$€-1]_-;_-* &quot;-&quot;??\ [$€-1]_-"/>
    <numFmt numFmtId="170" formatCode="dd\-mm\-yyyy;@"/>
    <numFmt numFmtId="171" formatCode="dd\-mm\-yyyy"/>
    <numFmt numFmtId="172" formatCode="d\-mm\-yyyy;@"/>
  </numFmts>
  <fonts count="88">
    <font>
      <sz val="10"/>
      <name val="Arial"/>
      <charset val="238"/>
    </font>
    <font>
      <sz val="10"/>
      <name val="Arial"/>
      <family val="2"/>
      <charset val="238"/>
    </font>
    <font>
      <sz val="10"/>
      <name val="Arial CE"/>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u/>
      <sz val="10"/>
      <color indexed="12"/>
      <name val="Arial"/>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Arial"/>
      <family val="2"/>
      <charset val="238"/>
    </font>
    <font>
      <sz val="8"/>
      <name val="Tahoma"/>
      <family val="2"/>
      <charset val="238"/>
    </font>
    <font>
      <sz val="11"/>
      <color indexed="8"/>
      <name val="Calibri"/>
      <family val="2"/>
      <charset val="238"/>
    </font>
    <font>
      <sz val="10"/>
      <name val="Arial"/>
      <family val="2"/>
      <charset val="238"/>
    </font>
    <font>
      <sz val="10"/>
      <name val="Arial"/>
      <family val="2"/>
      <charset val="238"/>
    </font>
    <font>
      <sz val="8"/>
      <color indexed="23"/>
      <name val="Tahoma"/>
      <family val="2"/>
      <charset val="238"/>
    </font>
    <font>
      <sz val="8"/>
      <color indexed="63"/>
      <name val="Arial"/>
      <family val="2"/>
      <charset val="238"/>
    </font>
    <font>
      <sz val="8"/>
      <color indexed="63"/>
      <name val="Tahoma"/>
      <family val="2"/>
      <charset val="238"/>
    </font>
    <font>
      <sz val="10"/>
      <name val="Arial"/>
      <family val="2"/>
      <charset val="238"/>
    </font>
    <font>
      <sz val="11"/>
      <color indexed="8"/>
      <name val="Calibri"/>
      <family val="2"/>
    </font>
    <font>
      <sz val="10"/>
      <color indexed="8"/>
      <name val="MS Sans Serif"/>
      <family val="2"/>
      <charset val="238"/>
    </font>
    <font>
      <sz val="10"/>
      <name val="MS Sans Serif"/>
      <charset val="238"/>
    </font>
    <font>
      <sz val="8"/>
      <name val="Arial"/>
      <family val="2"/>
      <charset val="238"/>
    </font>
    <font>
      <sz val="11"/>
      <color indexed="8"/>
      <name val="Calibri"/>
      <family val="2"/>
      <charset val="238"/>
    </font>
    <font>
      <sz val="11"/>
      <color indexed="8"/>
      <name val="Czcionka tekstu podstawowego"/>
      <family val="2"/>
      <charset val="238"/>
    </font>
    <font>
      <b/>
      <sz val="11"/>
      <color indexed="21"/>
      <name val="Arial"/>
      <family val="2"/>
      <charset val="238"/>
    </font>
    <font>
      <b/>
      <u/>
      <sz val="11"/>
      <color indexed="9"/>
      <name val="Calibri"/>
      <family val="2"/>
      <charset val="238"/>
    </font>
    <font>
      <b/>
      <sz val="9"/>
      <color indexed="21"/>
      <name val="Arial"/>
      <family val="2"/>
      <charset val="238"/>
    </font>
    <font>
      <u/>
      <sz val="8"/>
      <color indexed="17"/>
      <name val="Arial"/>
      <family val="2"/>
      <charset val="238"/>
    </font>
    <font>
      <i/>
      <sz val="8"/>
      <color indexed="23"/>
      <name val="Tahoma"/>
      <family val="2"/>
      <charset val="238"/>
    </font>
    <font>
      <b/>
      <i/>
      <sz val="9"/>
      <color indexed="23"/>
      <name val="Arial"/>
      <family val="2"/>
      <charset val="238"/>
    </font>
    <font>
      <b/>
      <sz val="8"/>
      <color indexed="63"/>
      <name val="Arial"/>
      <family val="2"/>
      <charset val="238"/>
    </font>
    <font>
      <sz val="8"/>
      <color indexed="23"/>
      <name val="Arial"/>
      <family val="2"/>
      <charset val="238"/>
    </font>
    <font>
      <b/>
      <sz val="8"/>
      <color indexed="23"/>
      <name val="Arial"/>
      <family val="2"/>
      <charset val="238"/>
    </font>
    <font>
      <b/>
      <sz val="11"/>
      <color indexed="17"/>
      <name val="Arial"/>
      <family val="2"/>
      <charset val="238"/>
    </font>
    <font>
      <u/>
      <sz val="8"/>
      <color indexed="57"/>
      <name val="Arial"/>
      <family val="2"/>
      <charset val="238"/>
    </font>
    <font>
      <b/>
      <sz val="8"/>
      <color indexed="9"/>
      <name val="Arial"/>
      <family val="2"/>
      <charset val="238"/>
    </font>
    <font>
      <u/>
      <sz val="8"/>
      <color indexed="8"/>
      <name val="Arial"/>
      <family val="2"/>
      <charset val="238"/>
    </font>
    <font>
      <b/>
      <sz val="18"/>
      <color indexed="62"/>
      <name val="Cambria"/>
      <family val="2"/>
      <charset val="238"/>
    </font>
    <font>
      <b/>
      <sz val="15"/>
      <color indexed="62"/>
      <name val="Calibri"/>
      <family val="2"/>
      <charset val="238"/>
    </font>
    <font>
      <b/>
      <sz val="11"/>
      <color indexed="62"/>
      <name val="Calibri"/>
      <family val="2"/>
      <charset val="238"/>
    </font>
    <font>
      <sz val="11"/>
      <color indexed="53"/>
      <name val="Calibri"/>
      <family val="2"/>
      <charset val="238"/>
    </font>
    <font>
      <sz val="10"/>
      <name val="Arial"/>
      <family val="2"/>
      <charset val="238"/>
    </font>
    <font>
      <sz val="11"/>
      <color indexed="8"/>
      <name val="Calibri"/>
      <family val="2"/>
      <charset val="238"/>
    </font>
    <font>
      <sz val="11"/>
      <color indexed="8"/>
      <name val="Czcionka tekstu podstawowego"/>
      <family val="2"/>
      <charset val="238"/>
    </font>
    <font>
      <b/>
      <sz val="10"/>
      <name val="Arial"/>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u/>
      <sz val="8"/>
      <color theme="10"/>
      <name val="Times New Roman"/>
      <family val="2"/>
      <charset val="238"/>
    </font>
    <font>
      <sz val="11"/>
      <color rgb="FFFA7D00"/>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3"/>
      <color indexed="62"/>
      <name val="Calibri"/>
      <family val="2"/>
      <charset val="238"/>
      <scheme val="minor"/>
    </font>
    <font>
      <b/>
      <sz val="11"/>
      <color theme="3"/>
      <name val="Calibri"/>
      <family val="2"/>
      <charset val="238"/>
      <scheme val="minor"/>
    </font>
    <font>
      <sz val="11"/>
      <color rgb="FF9C6500"/>
      <name val="Calibri"/>
      <family val="2"/>
      <charset val="238"/>
      <scheme val="minor"/>
    </font>
    <font>
      <sz val="11"/>
      <color theme="1"/>
      <name val="Czcionka tekstu podstawowego"/>
      <family val="2"/>
      <charset val="238"/>
    </font>
    <font>
      <sz val="10"/>
      <color rgb="FF000000"/>
      <name val="Arial"/>
      <family val="2"/>
      <charset val="238"/>
    </font>
    <font>
      <sz val="8"/>
      <color theme="1"/>
      <name val="Times New Roman"/>
      <family val="2"/>
      <charset val="238"/>
    </font>
    <font>
      <sz val="11"/>
      <color theme="1"/>
      <name val="Calibri"/>
      <family val="2"/>
      <scheme val="minor"/>
    </font>
    <font>
      <b/>
      <sz val="11"/>
      <color rgb="FFFA7D00"/>
      <name val="Calibri"/>
      <family val="2"/>
      <charset val="238"/>
      <scheme val="minor"/>
    </font>
    <font>
      <b/>
      <sz val="11"/>
      <color theme="1"/>
      <name val="Calibri"/>
      <family val="2"/>
      <charset val="238"/>
      <scheme val="minor"/>
    </font>
    <font>
      <i/>
      <sz val="11"/>
      <color rgb="FF7F7F7F"/>
      <name val="Calibri"/>
      <family val="2"/>
      <charset val="238"/>
      <scheme val="minor"/>
    </font>
    <font>
      <sz val="11"/>
      <color rgb="FFFF0000"/>
      <name val="Calibri"/>
      <family val="2"/>
      <charset val="238"/>
      <scheme val="minor"/>
    </font>
    <font>
      <b/>
      <sz val="18"/>
      <color theme="3"/>
      <name val="Cambria"/>
      <family val="2"/>
      <charset val="238"/>
    </font>
    <font>
      <sz val="8"/>
      <color rgb="FF58595B"/>
      <name val="Montserrat"/>
      <charset val="238"/>
    </font>
    <font>
      <sz val="8"/>
      <name val="Arial"/>
      <family val="2"/>
      <charset val="238"/>
    </font>
    <font>
      <b/>
      <sz val="8"/>
      <color rgb="FFFFFFFF"/>
      <name val="Montserrat"/>
      <charset val="238"/>
    </font>
    <font>
      <b/>
      <sz val="7"/>
      <color rgb="FFFFFFFF"/>
      <name val="Montserrat"/>
      <charset val="238"/>
    </font>
    <font>
      <i/>
      <sz val="10"/>
      <name val="Arial"/>
      <family val="2"/>
      <charset val="238"/>
    </font>
    <font>
      <b/>
      <sz val="8"/>
      <color rgb="FFFFFFFF"/>
      <name val="Montserrat SemiBold"/>
      <charset val="238"/>
    </font>
    <font>
      <b/>
      <sz val="8"/>
      <color indexed="9"/>
      <name val="Tahoma"/>
      <family val="2"/>
      <charset val="238"/>
    </font>
    <font>
      <sz val="11"/>
      <name val="Calibri"/>
      <family val="2"/>
      <charset val="238"/>
    </font>
    <font>
      <sz val="8"/>
      <name val="Arial"/>
      <family val="2"/>
      <charset val="238"/>
    </font>
    <font>
      <sz val="7"/>
      <color rgb="FF58595B"/>
      <name val="Calibri"/>
      <family val="2"/>
      <charset val="238"/>
    </font>
    <font>
      <sz val="7"/>
      <name val="Calibri"/>
      <family val="2"/>
      <charset val="238"/>
    </font>
  </fonts>
  <fills count="5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22"/>
        <bgColor indexed="64"/>
      </patternFill>
    </fill>
    <fill>
      <patternFill patternType="solid">
        <fgColor indexed="5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C6EF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E6E7E8"/>
        <bgColor indexed="64"/>
      </patternFill>
    </fill>
    <fill>
      <patternFill patternType="solid">
        <fgColor theme="0" tint="-4.9989318521683403E-2"/>
        <bgColor indexed="64"/>
      </patternFill>
    </fill>
    <fill>
      <patternFill patternType="solid">
        <fgColor rgb="FF006647"/>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ck">
        <color indexed="9"/>
      </left>
      <right style="thick">
        <color indexed="9"/>
      </right>
      <top style="thin">
        <color indexed="64"/>
      </top>
      <bottom style="thin">
        <color indexed="64"/>
      </bottom>
      <diagonal/>
    </border>
    <border>
      <left/>
      <right/>
      <top style="thin">
        <color indexed="64"/>
      </top>
      <bottom style="thin">
        <color indexed="49"/>
      </bottom>
      <diagonal/>
    </border>
    <border>
      <left style="thick">
        <color indexed="9"/>
      </left>
      <right style="thick">
        <color indexed="9"/>
      </right>
      <top style="thin">
        <color indexed="64"/>
      </top>
      <bottom style="thin">
        <color indexed="49"/>
      </bottom>
      <diagonal/>
    </border>
    <border>
      <left style="thick">
        <color indexed="9"/>
      </left>
      <right style="thick">
        <color indexed="9"/>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diagonal/>
    </border>
    <border>
      <left style="medium">
        <color rgb="FFFFFFFF"/>
      </left>
      <right style="medium">
        <color rgb="FFFFFFFF"/>
      </right>
      <top style="medium">
        <color rgb="FFFFFFFF"/>
      </top>
      <bottom style="medium">
        <color rgb="FFFFFFFF"/>
      </bottom>
      <diagonal/>
    </border>
  </borders>
  <cellStyleXfs count="4042">
    <xf numFmtId="0" fontId="0" fillId="0" borderId="0"/>
    <xf numFmtId="0" fontId="55" fillId="17" borderId="0" applyNumberFormat="0" applyBorder="0" applyAlignment="0" applyProtection="0"/>
    <xf numFmtId="0" fontId="55" fillId="17" borderId="0" applyNumberFormat="0" applyBorder="0" applyAlignment="0" applyProtection="0"/>
    <xf numFmtId="0" fontId="55" fillId="2"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3"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4"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5"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5" fillId="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5"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3"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6"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5"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6" fillId="3" borderId="0" applyNumberFormat="0" applyBorder="0" applyAlignment="0" applyProtection="0"/>
    <xf numFmtId="0" fontId="5" fillId="9"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7" borderId="0" applyNumberFormat="0" applyBorder="0" applyAlignment="0" applyProtection="0"/>
    <xf numFmtId="0" fontId="5" fillId="10"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11" borderId="0" applyNumberFormat="0" applyBorder="0" applyAlignment="0" applyProtection="0"/>
    <xf numFmtId="0" fontId="5" fillId="12" borderId="0" applyNumberFormat="0" applyBorder="0" applyAlignment="0" applyProtection="0"/>
    <xf numFmtId="0" fontId="56" fillId="37" borderId="0" applyNumberFormat="0" applyBorder="0" applyAlignment="0" applyProtection="0"/>
    <xf numFmtId="0" fontId="5" fillId="8"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13" borderId="0" applyNumberFormat="0" applyBorder="0" applyAlignment="0" applyProtection="0"/>
    <xf numFmtId="0" fontId="5" fillId="7" borderId="0" applyNumberFormat="0" applyBorder="0" applyAlignment="0" applyProtection="0"/>
    <xf numFmtId="0" fontId="56" fillId="39" borderId="0" applyNumberFormat="0" applyBorder="0" applyAlignment="0" applyProtection="0"/>
    <xf numFmtId="0" fontId="5" fillId="11" borderId="0" applyNumberFormat="0" applyBorder="0" applyAlignment="0" applyProtection="0"/>
    <xf numFmtId="0" fontId="56" fillId="40" borderId="0" applyNumberFormat="0" applyBorder="0" applyAlignment="0" applyProtection="0"/>
    <xf numFmtId="0" fontId="6" fillId="3" borderId="1" applyNumberFormat="0" applyAlignment="0" applyProtection="0"/>
    <xf numFmtId="0" fontId="57" fillId="41" borderId="20" applyNumberFormat="0" applyAlignment="0" applyProtection="0"/>
    <xf numFmtId="0" fontId="7" fillId="5" borderId="2" applyNumberFormat="0" applyAlignment="0" applyProtection="0"/>
    <xf numFmtId="0" fontId="58" fillId="42" borderId="21" applyNumberFormat="0" applyAlignment="0" applyProtection="0"/>
    <xf numFmtId="0" fontId="58" fillId="42" borderId="21" applyNumberFormat="0" applyAlignment="0" applyProtection="0"/>
    <xf numFmtId="0" fontId="58" fillId="2" borderId="21" applyNumberFormat="0" applyAlignment="0" applyProtection="0"/>
    <xf numFmtId="0" fontId="59" fillId="43" borderId="0" applyNumberFormat="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2"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9" fillId="0" borderId="0" applyFont="0" applyFill="0" applyBorder="0" applyAlignment="0" applyProtection="0"/>
    <xf numFmtId="164" fontId="51"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0" fontId="8" fillId="0" borderId="0" applyNumberFormat="0" applyFill="0" applyBorder="0" applyAlignment="0" applyProtection="0">
      <alignment vertical="top"/>
      <protection locked="0"/>
    </xf>
    <xf numFmtId="0" fontId="60" fillId="0" borderId="0" applyNumberFormat="0" applyFill="0" applyBorder="0" applyAlignment="0" applyProtection="0"/>
    <xf numFmtId="0" fontId="9" fillId="0" borderId="3" applyNumberFormat="0" applyFill="0" applyAlignment="0" applyProtection="0"/>
    <xf numFmtId="0" fontId="61" fillId="0" borderId="22" applyNumberFormat="0" applyFill="0" applyAlignment="0" applyProtection="0"/>
    <xf numFmtId="0" fontId="10" fillId="14" borderId="4" applyNumberFormat="0" applyAlignment="0" applyProtection="0"/>
    <xf numFmtId="0" fontId="62" fillId="44" borderId="23" applyNumberFormat="0" applyAlignment="0" applyProtection="0"/>
    <xf numFmtId="0" fontId="11" fillId="0" borderId="5"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48" fillId="0" borderId="6" applyNumberFormat="0" applyFill="0" applyAlignment="0" applyProtection="0"/>
    <xf numFmtId="0" fontId="12"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5" fillId="0" borderId="25" applyNumberFormat="0" applyFill="0" applyAlignment="0" applyProtection="0"/>
    <xf numFmtId="0" fontId="13" fillId="0" borderId="8"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49" fillId="0" borderId="9" applyNumberFormat="0" applyFill="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7" fillId="45" borderId="0" applyNumberFormat="0" applyBorder="0" applyAlignment="0" applyProtection="0"/>
    <xf numFmtId="0" fontId="2" fillId="0" borderId="0"/>
    <xf numFmtId="0" fontId="30" fillId="0" borderId="0"/>
    <xf numFmtId="0" fontId="55" fillId="0" borderId="0"/>
    <xf numFmtId="0" fontId="55" fillId="0" borderId="0"/>
    <xf numFmtId="0" fontId="55" fillId="0" borderId="0"/>
    <xf numFmtId="0" fontId="68" fillId="0" borderId="0"/>
    <xf numFmtId="0" fontId="19" fillId="0" borderId="0"/>
    <xf numFmtId="0" fontId="55" fillId="0" borderId="0"/>
    <xf numFmtId="0" fontId="55" fillId="0" borderId="0"/>
    <xf numFmtId="0" fontId="55" fillId="0" borderId="0"/>
    <xf numFmtId="0" fontId="55" fillId="0" borderId="0"/>
    <xf numFmtId="0" fontId="19" fillId="0" borderId="0"/>
    <xf numFmtId="0" fontId="69" fillId="0" borderId="0"/>
    <xf numFmtId="0" fontId="55" fillId="0" borderId="0"/>
    <xf numFmtId="0" fontId="55" fillId="0" borderId="0"/>
    <xf numFmtId="0" fontId="55" fillId="0" borderId="0"/>
    <xf numFmtId="0" fontId="2" fillId="0" borderId="0"/>
    <xf numFmtId="0" fontId="19" fillId="0" borderId="0"/>
    <xf numFmtId="0" fontId="19" fillId="0" borderId="0"/>
    <xf numFmtId="0" fontId="19" fillId="0" borderId="0"/>
    <xf numFmtId="0" fontId="29" fillId="0" borderId="0" applyNumberFormat="0" applyFont="0" applyFill="0" applyBorder="0" applyAlignment="0" applyProtection="0"/>
    <xf numFmtId="0" fontId="55" fillId="0" borderId="0"/>
    <xf numFmtId="0" fontId="51" fillId="0" borderId="0"/>
    <xf numFmtId="0" fontId="19" fillId="0" borderId="0"/>
    <xf numFmtId="0" fontId="55" fillId="0" borderId="0"/>
    <xf numFmtId="0" fontId="55" fillId="0" borderId="0"/>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70" fillId="0" borderId="0"/>
    <xf numFmtId="0" fontId="19" fillId="0" borderId="0"/>
    <xf numFmtId="0" fontId="19" fillId="0" borderId="0"/>
    <xf numFmtId="0" fontId="19" fillId="0" borderId="0"/>
    <xf numFmtId="0" fontId="19" fillId="0" borderId="0"/>
    <xf numFmtId="0" fontId="2" fillId="0" borderId="0"/>
    <xf numFmtId="0" fontId="71" fillId="0" borderId="0"/>
    <xf numFmtId="0" fontId="14" fillId="5" borderId="1" applyNumberFormat="0" applyAlignment="0" applyProtection="0"/>
    <xf numFmtId="0" fontId="72" fillId="42" borderId="20" applyNumberFormat="0" applyAlignment="0" applyProtection="0"/>
    <xf numFmtId="0" fontId="72" fillId="42" borderId="20" applyNumberFormat="0" applyAlignment="0" applyProtection="0"/>
    <xf numFmtId="0" fontId="72" fillId="2" borderId="2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5" fillId="0" borderId="10"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11" applyNumberFormat="0" applyFill="0" applyAlignment="0" applyProtection="0"/>
    <xf numFmtId="0" fontId="16" fillId="0" borderId="0" applyNumberFormat="0" applyFill="0" applyBorder="0" applyAlignment="0" applyProtection="0"/>
    <xf numFmtId="0" fontId="74" fillId="0" borderId="0" applyNumberFormat="0" applyFill="0" applyBorder="0" applyAlignment="0" applyProtection="0"/>
    <xf numFmtId="0" fontId="1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50" fillId="0" borderId="0" applyNumberFormat="0" applyFill="0" applyBorder="0" applyAlignment="0" applyProtection="0"/>
    <xf numFmtId="0" fontId="1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7" fillId="0" borderId="0" applyNumberFormat="0" applyFill="0" applyBorder="0" applyAlignment="0" applyProtection="0"/>
    <xf numFmtId="0" fontId="76" fillId="0" borderId="0" applyNumberFormat="0" applyFill="0" applyBorder="0" applyAlignment="0" applyProtection="0"/>
    <xf numFmtId="0" fontId="1"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32" fillId="46" borderId="28" applyNumberFormat="0" applyFont="0" applyAlignment="0" applyProtection="0"/>
    <xf numFmtId="0" fontId="32" fillId="46" borderId="28" applyNumberFormat="0" applyFont="0" applyAlignment="0" applyProtection="0"/>
    <xf numFmtId="0" fontId="21" fillId="46" borderId="28" applyNumberFormat="0" applyFont="0" applyAlignment="0" applyProtection="0"/>
    <xf numFmtId="0" fontId="52" fillId="46" borderId="28"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22" fillId="4" borderId="12" applyNumberFormat="0" applyFont="0" applyAlignment="0" applyProtection="0"/>
    <xf numFmtId="0" fontId="19" fillId="4" borderId="12" applyNumberFormat="0" applyFont="0" applyAlignment="0" applyProtection="0"/>
    <xf numFmtId="0" fontId="23" fillId="4" borderId="12" applyNumberFormat="0" applyFont="0" applyAlignment="0" applyProtection="0"/>
    <xf numFmtId="0" fontId="51" fillId="4" borderId="12" applyNumberFormat="0" applyFont="0" applyAlignment="0" applyProtection="0"/>
    <xf numFmtId="0" fontId="19" fillId="4" borderId="12" applyNumberFormat="0" applyFont="0" applyAlignment="0" applyProtection="0"/>
    <xf numFmtId="0" fontId="27" fillId="4" borderId="12"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 fillId="0" borderId="0"/>
  </cellStyleXfs>
  <cellXfs count="93">
    <xf numFmtId="0" fontId="0" fillId="0" borderId="0" xfId="0"/>
    <xf numFmtId="0" fontId="37" fillId="0" borderId="0" xfId="2837" applyFont="1" applyFill="1" applyAlignment="1" applyProtection="1"/>
    <xf numFmtId="0" fontId="44" fillId="0" borderId="0" xfId="2837" applyFont="1" applyFill="1" applyAlignment="1" applyProtection="1"/>
    <xf numFmtId="0" fontId="43" fillId="0" borderId="0" xfId="0" applyFont="1" applyAlignment="1">
      <alignment horizontal="left" vertical="center"/>
    </xf>
    <xf numFmtId="0" fontId="39" fillId="0" borderId="0" xfId="0" applyFont="1" applyAlignment="1">
      <alignment horizontal="left" vertical="center"/>
    </xf>
    <xf numFmtId="0" fontId="45" fillId="16" borderId="16" xfId="0" applyFont="1" applyFill="1" applyBorder="1" applyAlignment="1">
      <alignment horizontal="center" vertical="center" wrapText="1"/>
    </xf>
    <xf numFmtId="0" fontId="40" fillId="0" borderId="0" xfId="0" applyFont="1" applyAlignment="1">
      <alignment vertical="center" wrapText="1"/>
    </xf>
    <xf numFmtId="0" fontId="46" fillId="15" borderId="0" xfId="2837" applyFont="1" applyFill="1" applyBorder="1" applyAlignment="1" applyProtection="1">
      <alignment horizontal="center" vertical="center" wrapText="1"/>
    </xf>
    <xf numFmtId="0" fontId="40" fillId="0" borderId="13" xfId="0" applyFont="1" applyBorder="1" applyAlignment="1">
      <alignment vertical="center" wrapText="1"/>
    </xf>
    <xf numFmtId="0" fontId="45" fillId="16" borderId="19" xfId="0" applyFont="1" applyFill="1" applyBorder="1" applyAlignment="1">
      <alignment horizontal="center" vertical="center" wrapText="1"/>
    </xf>
    <xf numFmtId="0" fontId="44" fillId="0" borderId="0" xfId="2837" applyFont="1" applyFill="1" applyBorder="1" applyAlignment="1" applyProtection="1">
      <alignment horizontal="center" vertical="center"/>
    </xf>
    <xf numFmtId="0" fontId="38" fillId="0" borderId="0" xfId="0" applyFont="1" applyAlignment="1">
      <alignment wrapText="1"/>
    </xf>
    <xf numFmtId="0" fontId="45" fillId="16" borderId="15" xfId="0" applyFont="1" applyFill="1" applyBorder="1" applyAlignment="1">
      <alignment horizontal="center" vertical="center" wrapText="1"/>
    </xf>
    <xf numFmtId="0" fontId="40" fillId="0" borderId="14" xfId="0" applyFont="1" applyBorder="1" applyAlignment="1">
      <alignment vertical="center" wrapText="1"/>
    </xf>
    <xf numFmtId="3" fontId="3" fillId="0" borderId="0" xfId="0" applyNumberFormat="1" applyFont="1" applyAlignment="1">
      <alignment horizontal="right" vertical="center" wrapText="1"/>
    </xf>
    <xf numFmtId="165" fontId="3" fillId="0" borderId="0" xfId="160" applyNumberFormat="1" applyFont="1" applyBorder="1" applyAlignment="1">
      <alignment horizontal="right" vertical="center" wrapText="1"/>
    </xf>
    <xf numFmtId="3" fontId="20" fillId="0" borderId="0" xfId="0" applyNumberFormat="1" applyFont="1"/>
    <xf numFmtId="0" fontId="3" fillId="0" borderId="13" xfId="0" quotePrefix="1" applyFont="1" applyBorder="1" applyAlignment="1">
      <alignment horizontal="right" vertical="center" wrapText="1"/>
    </xf>
    <xf numFmtId="0" fontId="36" fillId="0" borderId="0" xfId="0" applyFont="1" applyAlignment="1">
      <alignment vertical="center"/>
    </xf>
    <xf numFmtId="0" fontId="25" fillId="0" borderId="0" xfId="0" applyFont="1" applyAlignment="1">
      <alignment vertical="center" wrapText="1"/>
    </xf>
    <xf numFmtId="0" fontId="34" fillId="0" borderId="0" xfId="0" applyFont="1" applyAlignment="1">
      <alignment vertical="center"/>
    </xf>
    <xf numFmtId="167" fontId="25" fillId="0" borderId="14" xfId="0" applyNumberFormat="1" applyFont="1" applyBorder="1" applyAlignment="1">
      <alignment horizontal="center" vertical="center" wrapText="1"/>
    </xf>
    <xf numFmtId="2" fontId="25" fillId="0" borderId="0" xfId="0" applyNumberFormat="1" applyFont="1" applyAlignment="1">
      <alignment horizontal="center" vertical="center" wrapText="1"/>
    </xf>
    <xf numFmtId="2" fontId="25" fillId="0" borderId="13" xfId="0" applyNumberFormat="1" applyFont="1" applyBorder="1" applyAlignment="1">
      <alignment horizontal="center" vertical="center" wrapText="1"/>
    </xf>
    <xf numFmtId="0" fontId="43" fillId="0" borderId="0" xfId="0" applyFont="1" applyAlignment="1">
      <alignment vertical="center"/>
    </xf>
    <xf numFmtId="0" fontId="35" fillId="0" borderId="0" xfId="0" applyFont="1" applyAlignment="1">
      <alignment horizontal="left" vertical="center" indent="1"/>
    </xf>
    <xf numFmtId="0" fontId="45" fillId="16" borderId="17" xfId="0" applyFont="1" applyFill="1" applyBorder="1" applyAlignment="1">
      <alignment horizontal="center" vertical="center" wrapText="1"/>
    </xf>
    <xf numFmtId="168" fontId="45" fillId="16" borderId="18" xfId="0" applyNumberFormat="1" applyFont="1" applyFill="1" applyBorder="1" applyAlignment="1">
      <alignment horizontal="center" vertical="center" wrapText="1"/>
    </xf>
    <xf numFmtId="3" fontId="25" fillId="0" borderId="0" xfId="0" applyNumberFormat="1" applyFont="1" applyAlignment="1">
      <alignment horizontal="right" vertical="center" wrapText="1"/>
    </xf>
    <xf numFmtId="0" fontId="40" fillId="0" borderId="15" xfId="0" applyFont="1" applyBorder="1" applyAlignment="1">
      <alignment vertical="center" wrapText="1"/>
    </xf>
    <xf numFmtId="3" fontId="40" fillId="0" borderId="15" xfId="0" applyNumberFormat="1" applyFont="1" applyBorder="1" applyAlignment="1">
      <alignment horizontal="right" vertical="center" wrapText="1"/>
    </xf>
    <xf numFmtId="165" fontId="25" fillId="0" borderId="0" xfId="0" applyNumberFormat="1" applyFont="1" applyAlignment="1">
      <alignment horizontal="right" vertical="center" wrapText="1"/>
    </xf>
    <xf numFmtId="0" fontId="3" fillId="0" borderId="0" xfId="0" applyFont="1" applyAlignment="1">
      <alignment wrapText="1"/>
    </xf>
    <xf numFmtId="0" fontId="3" fillId="0" borderId="0" xfId="0" applyFont="1"/>
    <xf numFmtId="3" fontId="25" fillId="0" borderId="0" xfId="0" quotePrefix="1" applyNumberFormat="1" applyFont="1" applyAlignment="1">
      <alignment horizontal="right" vertical="center" wrapText="1"/>
    </xf>
    <xf numFmtId="3" fontId="40" fillId="0" borderId="13" xfId="0" applyNumberFormat="1" applyFont="1" applyBorder="1" applyAlignment="1">
      <alignment horizontal="right" vertical="center" wrapText="1"/>
    </xf>
    <xf numFmtId="0" fontId="25" fillId="0" borderId="14" xfId="0" applyFont="1" applyBorder="1" applyAlignment="1">
      <alignment vertical="center" wrapText="1"/>
    </xf>
    <xf numFmtId="3" fontId="40" fillId="0" borderId="14" xfId="0" applyNumberFormat="1" applyFont="1" applyBorder="1" applyAlignment="1">
      <alignment horizontal="right" vertical="center" wrapText="1"/>
    </xf>
    <xf numFmtId="3" fontId="0" fillId="0" borderId="0" xfId="0" applyNumberFormat="1"/>
    <xf numFmtId="0" fontId="38" fillId="0" borderId="0" xfId="0" applyFont="1"/>
    <xf numFmtId="168" fontId="45" fillId="16" borderId="16" xfId="0" quotePrefix="1" applyNumberFormat="1" applyFont="1" applyFill="1" applyBorder="1" applyAlignment="1">
      <alignment horizontal="center" vertical="center" wrapText="1"/>
    </xf>
    <xf numFmtId="3" fontId="25" fillId="0" borderId="14" xfId="0" applyNumberFormat="1" applyFont="1" applyBorder="1" applyAlignment="1">
      <alignment horizontal="right" vertical="center" wrapText="1"/>
    </xf>
    <xf numFmtId="0" fontId="45" fillId="16" borderId="14" xfId="0" applyFont="1" applyFill="1" applyBorder="1" applyAlignment="1">
      <alignment horizontal="center" vertical="center" wrapText="1"/>
    </xf>
    <xf numFmtId="168" fontId="45" fillId="16" borderId="19" xfId="0" quotePrefix="1" applyNumberFormat="1" applyFont="1" applyFill="1" applyBorder="1" applyAlignment="1">
      <alignment horizontal="center" vertical="center" wrapText="1"/>
    </xf>
    <xf numFmtId="0" fontId="45" fillId="16" borderId="19" xfId="0" quotePrefix="1" applyFont="1" applyFill="1" applyBorder="1" applyAlignment="1">
      <alignment horizontal="center" vertical="center" wrapText="1"/>
    </xf>
    <xf numFmtId="0" fontId="41" fillId="48" borderId="0" xfId="0" applyFont="1" applyFill="1" applyAlignment="1">
      <alignment vertical="center" wrapText="1"/>
    </xf>
    <xf numFmtId="0" fontId="41" fillId="48" borderId="14" xfId="0" applyFont="1" applyFill="1" applyBorder="1" applyAlignment="1">
      <alignment vertical="center" wrapText="1"/>
    </xf>
    <xf numFmtId="0" fontId="41" fillId="48" borderId="0" xfId="0" quotePrefix="1" applyFont="1" applyFill="1" applyAlignment="1">
      <alignment vertical="center" wrapText="1"/>
    </xf>
    <xf numFmtId="0" fontId="42" fillId="48" borderId="15" xfId="0" applyFont="1" applyFill="1" applyBorder="1" applyAlignment="1">
      <alignment vertical="center" wrapText="1"/>
    </xf>
    <xf numFmtId="0" fontId="42" fillId="48" borderId="14" xfId="0" applyFont="1" applyFill="1" applyBorder="1" applyAlignment="1">
      <alignment vertical="center" wrapText="1"/>
    </xf>
    <xf numFmtId="0" fontId="42" fillId="48" borderId="13" xfId="0" applyFont="1" applyFill="1" applyBorder="1" applyAlignment="1">
      <alignment vertical="center" wrapText="1"/>
    </xf>
    <xf numFmtId="0" fontId="41" fillId="48" borderId="13" xfId="0" applyFont="1" applyFill="1" applyBorder="1" applyAlignment="1">
      <alignment vertical="center" wrapText="1"/>
    </xf>
    <xf numFmtId="3" fontId="40" fillId="0" borderId="0" xfId="0" applyNumberFormat="1" applyFont="1" applyAlignment="1">
      <alignment horizontal="right" vertical="center" wrapText="1"/>
    </xf>
    <xf numFmtId="170" fontId="45" fillId="16" borderId="19" xfId="0" quotePrefix="1" applyNumberFormat="1" applyFont="1" applyFill="1" applyBorder="1" applyAlignment="1">
      <alignment horizontal="center" vertical="center" wrapText="1"/>
    </xf>
    <xf numFmtId="0" fontId="45" fillId="16" borderId="14" xfId="0" quotePrefix="1" applyFont="1" applyFill="1" applyBorder="1" applyAlignment="1">
      <alignment horizontal="center" vertical="center" wrapText="1"/>
    </xf>
    <xf numFmtId="171" fontId="45" fillId="16" borderId="19" xfId="0" quotePrefix="1" applyNumberFormat="1" applyFont="1" applyFill="1" applyBorder="1" applyAlignment="1">
      <alignment horizontal="center" vertical="center" wrapText="1"/>
    </xf>
    <xf numFmtId="164" fontId="41" fillId="48" borderId="0" xfId="72" applyFont="1" applyFill="1" applyBorder="1" applyAlignment="1">
      <alignment vertical="center" wrapText="1"/>
    </xf>
    <xf numFmtId="171" fontId="45" fillId="16" borderId="17" xfId="0" applyNumberFormat="1" applyFont="1" applyFill="1" applyBorder="1" applyAlignment="1">
      <alignment horizontal="center" vertical="center" wrapText="1"/>
    </xf>
    <xf numFmtId="0" fontId="77" fillId="47" borderId="31" xfId="0" applyFont="1" applyFill="1" applyBorder="1" applyAlignment="1">
      <alignment vertical="center"/>
    </xf>
    <xf numFmtId="0" fontId="77" fillId="47" borderId="29" xfId="0" applyFont="1" applyFill="1" applyBorder="1" applyAlignment="1">
      <alignment vertical="center" wrapText="1"/>
    </xf>
    <xf numFmtId="9" fontId="77" fillId="47" borderId="29" xfId="0" applyNumberFormat="1" applyFont="1" applyFill="1" applyBorder="1" applyAlignment="1">
      <alignment horizontal="right" vertical="center"/>
    </xf>
    <xf numFmtId="0" fontId="80" fillId="49" borderId="0" xfId="0" applyFont="1" applyFill="1" applyAlignment="1">
      <alignment horizontal="center" vertical="center" wrapText="1"/>
    </xf>
    <xf numFmtId="0" fontId="42" fillId="48" borderId="0" xfId="0" applyFont="1" applyFill="1" applyAlignment="1">
      <alignment vertical="center" wrapText="1"/>
    </xf>
    <xf numFmtId="0" fontId="54" fillId="0" borderId="0" xfId="0" applyFont="1"/>
    <xf numFmtId="4" fontId="25" fillId="0" borderId="0" xfId="0" applyNumberFormat="1" applyFont="1" applyAlignment="1">
      <alignment horizontal="right" vertical="center" wrapText="1"/>
    </xf>
    <xf numFmtId="166" fontId="25" fillId="0" borderId="0" xfId="0" applyNumberFormat="1" applyFont="1" applyAlignment="1">
      <alignment horizontal="right" vertical="center" wrapText="1"/>
    </xf>
    <xf numFmtId="0" fontId="79" fillId="49" borderId="37" xfId="0" applyFont="1" applyFill="1" applyBorder="1" applyAlignment="1">
      <alignment horizontal="center" vertical="center" wrapText="1"/>
    </xf>
    <xf numFmtId="0" fontId="0" fillId="49" borderId="37" xfId="0" applyFill="1" applyBorder="1" applyAlignment="1">
      <alignment vertical="center" wrapText="1"/>
    </xf>
    <xf numFmtId="0" fontId="82" fillId="49" borderId="30" xfId="0" applyFont="1" applyFill="1" applyBorder="1" applyAlignment="1">
      <alignment horizontal="left" vertical="center" wrapText="1"/>
    </xf>
    <xf numFmtId="172" fontId="83" fillId="49" borderId="39" xfId="4041" quotePrefix="1" applyNumberFormat="1" applyFont="1" applyFill="1" applyBorder="1" applyAlignment="1">
      <alignment horizontal="right" vertical="center" wrapText="1"/>
    </xf>
    <xf numFmtId="0" fontId="82" fillId="49" borderId="0" xfId="0" applyFont="1" applyFill="1" applyAlignment="1">
      <alignment horizontal="left" vertical="center" wrapText="1"/>
    </xf>
    <xf numFmtId="14" fontId="45" fillId="16" borderId="19" xfId="0" quotePrefix="1" applyNumberFormat="1" applyFont="1" applyFill="1" applyBorder="1" applyAlignment="1">
      <alignment horizontal="center" vertical="center" wrapText="1"/>
    </xf>
    <xf numFmtId="0" fontId="80" fillId="49" borderId="0" xfId="0" applyFont="1" applyFill="1" applyAlignment="1">
      <alignment vertical="center" wrapText="1"/>
    </xf>
    <xf numFmtId="0" fontId="84" fillId="47" borderId="29" xfId="0" applyFont="1" applyFill="1" applyBorder="1" applyAlignment="1">
      <alignment vertical="top" wrapText="1"/>
    </xf>
    <xf numFmtId="3" fontId="44" fillId="0" borderId="0" xfId="2837" applyNumberFormat="1" applyFont="1" applyFill="1" applyAlignment="1" applyProtection="1"/>
    <xf numFmtId="168" fontId="45" fillId="16" borderId="15" xfId="0" applyNumberFormat="1" applyFont="1" applyFill="1" applyBorder="1" applyAlignment="1">
      <alignment horizontal="center" vertical="center" wrapText="1"/>
    </xf>
    <xf numFmtId="14" fontId="45" fillId="16" borderId="17" xfId="0" applyNumberFormat="1" applyFont="1" applyFill="1" applyBorder="1" applyAlignment="1">
      <alignment horizontal="center" vertical="center" wrapText="1"/>
    </xf>
    <xf numFmtId="0" fontId="86" fillId="47" borderId="40" xfId="0" applyFont="1" applyFill="1" applyBorder="1" applyAlignment="1">
      <alignment vertical="center" wrapText="1"/>
    </xf>
    <xf numFmtId="0" fontId="86" fillId="47" borderId="31" xfId="0" applyFont="1" applyFill="1" applyBorder="1" applyAlignment="1">
      <alignment vertical="center" wrapText="1"/>
    </xf>
    <xf numFmtId="3" fontId="87" fillId="47" borderId="30" xfId="0" applyNumberFormat="1" applyFont="1" applyFill="1" applyBorder="1" applyAlignment="1">
      <alignment horizontal="right" vertical="center" wrapText="1"/>
    </xf>
    <xf numFmtId="3" fontId="87" fillId="47" borderId="29" xfId="0" applyNumberFormat="1" applyFont="1" applyFill="1" applyBorder="1" applyAlignment="1">
      <alignment horizontal="right" vertical="center" wrapText="1"/>
    </xf>
    <xf numFmtId="0" fontId="87" fillId="47" borderId="29" xfId="0" applyFont="1" applyFill="1" applyBorder="1" applyAlignment="1">
      <alignment horizontal="right" vertical="center" wrapText="1"/>
    </xf>
    <xf numFmtId="0" fontId="81" fillId="0" borderId="0" xfId="0" applyFont="1" applyAlignment="1">
      <alignment wrapText="1"/>
    </xf>
    <xf numFmtId="0" fontId="79" fillId="49" borderId="37" xfId="0" applyFont="1" applyFill="1" applyBorder="1" applyAlignment="1">
      <alignment horizontal="center" vertical="center" wrapText="1"/>
    </xf>
    <xf numFmtId="0" fontId="79" fillId="49" borderId="38" xfId="0" applyFont="1" applyFill="1" applyBorder="1" applyAlignment="1">
      <alignment horizontal="center" vertical="center" wrapText="1"/>
    </xf>
    <xf numFmtId="0" fontId="77" fillId="47" borderId="33" xfId="0" applyFont="1" applyFill="1" applyBorder="1" applyAlignment="1">
      <alignment horizontal="left" vertical="center"/>
    </xf>
    <xf numFmtId="0" fontId="77" fillId="47" borderId="32" xfId="0" applyFont="1" applyFill="1" applyBorder="1" applyAlignment="1">
      <alignment horizontal="left" vertical="center"/>
    </xf>
    <xf numFmtId="0" fontId="77" fillId="47" borderId="29" xfId="0" applyFont="1" applyFill="1" applyBorder="1" applyAlignment="1">
      <alignment horizontal="left" vertical="center"/>
    </xf>
    <xf numFmtId="0" fontId="77" fillId="47" borderId="34" xfId="0" applyFont="1" applyFill="1" applyBorder="1" applyAlignment="1">
      <alignment horizontal="left" vertical="center"/>
    </xf>
    <xf numFmtId="0" fontId="77" fillId="47" borderId="35" xfId="0" applyFont="1" applyFill="1" applyBorder="1" applyAlignment="1">
      <alignment horizontal="left" vertical="center"/>
    </xf>
    <xf numFmtId="0" fontId="79" fillId="49" borderId="36" xfId="0" applyFont="1" applyFill="1" applyBorder="1" applyAlignment="1">
      <alignment horizontal="center" vertical="center"/>
    </xf>
    <xf numFmtId="0" fontId="80" fillId="49" borderId="0" xfId="0" applyFont="1" applyFill="1" applyAlignment="1">
      <alignment horizontal="center" vertical="center" wrapText="1"/>
    </xf>
    <xf numFmtId="0" fontId="80" fillId="49" borderId="32" xfId="0" applyFont="1" applyFill="1" applyBorder="1" applyAlignment="1">
      <alignment horizontal="center" vertical="center" wrapText="1"/>
    </xf>
  </cellXfs>
  <cellStyles count="4042">
    <cellStyle name="20% - akcent 1 2" xfId="1" xr:uid="{00000000-0005-0000-0000-000000000000}"/>
    <cellStyle name="20% - akcent 1 2 2" xfId="2" xr:uid="{00000000-0005-0000-0000-000001000000}"/>
    <cellStyle name="20% - akcent 1 2 3" xfId="3" xr:uid="{00000000-0005-0000-0000-000002000000}"/>
    <cellStyle name="20% - akcent 2 2" xfId="4" xr:uid="{00000000-0005-0000-0000-000003000000}"/>
    <cellStyle name="20% - akcent 2 2 2" xfId="5" xr:uid="{00000000-0005-0000-0000-000004000000}"/>
    <cellStyle name="20% - akcent 2 2 3" xfId="6" xr:uid="{00000000-0005-0000-0000-000005000000}"/>
    <cellStyle name="20% - akcent 3 2" xfId="7" xr:uid="{00000000-0005-0000-0000-000006000000}"/>
    <cellStyle name="20% - akcent 3 2 2" xfId="8" xr:uid="{00000000-0005-0000-0000-000007000000}"/>
    <cellStyle name="20% - akcent 3 2 3" xfId="9" xr:uid="{00000000-0005-0000-0000-000008000000}"/>
    <cellStyle name="20% - akcent 4 2" xfId="10" xr:uid="{00000000-0005-0000-0000-000009000000}"/>
    <cellStyle name="20% - akcent 4 2 2" xfId="11" xr:uid="{00000000-0005-0000-0000-00000A000000}"/>
    <cellStyle name="20% - akcent 4 2 3" xfId="12" xr:uid="{00000000-0005-0000-0000-00000B000000}"/>
    <cellStyle name="20% - akcent 5 2" xfId="13" xr:uid="{00000000-0005-0000-0000-00000C000000}"/>
    <cellStyle name="20% - akcent 5 2 2" xfId="14" xr:uid="{00000000-0005-0000-0000-00000D000000}"/>
    <cellStyle name="20% - akcent 6 2" xfId="15" xr:uid="{00000000-0005-0000-0000-00000E000000}"/>
    <cellStyle name="20% - akcent 6 2 2" xfId="16" xr:uid="{00000000-0005-0000-0000-00000F000000}"/>
    <cellStyle name="40% - akcent 1 2" xfId="17" xr:uid="{00000000-0005-0000-0000-000010000000}"/>
    <cellStyle name="40% - akcent 1 2 2" xfId="18" xr:uid="{00000000-0005-0000-0000-000011000000}"/>
    <cellStyle name="40% - akcent 1 2 3" xfId="19" xr:uid="{00000000-0005-0000-0000-000012000000}"/>
    <cellStyle name="40% - akcent 2 2" xfId="20" xr:uid="{00000000-0005-0000-0000-000013000000}"/>
    <cellStyle name="40% - akcent 2 2 2" xfId="21" xr:uid="{00000000-0005-0000-0000-000014000000}"/>
    <cellStyle name="40% - akcent 3 2" xfId="22" xr:uid="{00000000-0005-0000-0000-000015000000}"/>
    <cellStyle name="40% - akcent 3 2 2" xfId="23" xr:uid="{00000000-0005-0000-0000-000016000000}"/>
    <cellStyle name="40% - akcent 3 2 3" xfId="24" xr:uid="{00000000-0005-0000-0000-000017000000}"/>
    <cellStyle name="40% - akcent 4 2" xfId="25" xr:uid="{00000000-0005-0000-0000-000018000000}"/>
    <cellStyle name="40% - akcent 4 2 2" xfId="26" xr:uid="{00000000-0005-0000-0000-000019000000}"/>
    <cellStyle name="40% - akcent 4 2 3" xfId="27" xr:uid="{00000000-0005-0000-0000-00001A000000}"/>
    <cellStyle name="40% - akcent 5 2" xfId="28" xr:uid="{00000000-0005-0000-0000-00001B000000}"/>
    <cellStyle name="40% - akcent 5 2 2" xfId="29" xr:uid="{00000000-0005-0000-0000-00001C000000}"/>
    <cellStyle name="40% - akcent 6 2" xfId="30" xr:uid="{00000000-0005-0000-0000-00001D000000}"/>
    <cellStyle name="40% - akcent 6 2 2" xfId="31" xr:uid="{00000000-0005-0000-0000-00001E000000}"/>
    <cellStyle name="40% - akcent 6 2 3" xfId="32" xr:uid="{00000000-0005-0000-0000-00001F000000}"/>
    <cellStyle name="60% - akcent 1 2" xfId="33" xr:uid="{00000000-0005-0000-0000-000020000000}"/>
    <cellStyle name="60% - akcent 1 2 2" xfId="34" xr:uid="{00000000-0005-0000-0000-000021000000}"/>
    <cellStyle name="60% - akcent 1 2 3" xfId="35" xr:uid="{00000000-0005-0000-0000-000022000000}"/>
    <cellStyle name="60% - akcent 2 2" xfId="36" xr:uid="{00000000-0005-0000-0000-000023000000}"/>
    <cellStyle name="60% - akcent 3 2" xfId="37" xr:uid="{00000000-0005-0000-0000-000024000000}"/>
    <cellStyle name="60% - akcent 3 2 2" xfId="38" xr:uid="{00000000-0005-0000-0000-000025000000}"/>
    <cellStyle name="60% - akcent 3 2 3" xfId="39" xr:uid="{00000000-0005-0000-0000-000026000000}"/>
    <cellStyle name="60% - akcent 4 2" xfId="40" xr:uid="{00000000-0005-0000-0000-000027000000}"/>
    <cellStyle name="60% - akcent 4 2 2" xfId="41" xr:uid="{00000000-0005-0000-0000-000028000000}"/>
    <cellStyle name="60% - akcent 4 2 3" xfId="42" xr:uid="{00000000-0005-0000-0000-000029000000}"/>
    <cellStyle name="60% - akcent 5 2" xfId="43" xr:uid="{00000000-0005-0000-0000-00002A000000}"/>
    <cellStyle name="60% - akcent 6 2" xfId="44" xr:uid="{00000000-0005-0000-0000-00002B000000}"/>
    <cellStyle name="60% - akcent 6 2 2" xfId="45" xr:uid="{00000000-0005-0000-0000-00002C000000}"/>
    <cellStyle name="60% - akcent 6 2 3" xfId="46" xr:uid="{00000000-0005-0000-0000-00002D000000}"/>
    <cellStyle name="Akcent 1" xfId="47" builtinId="29" customBuiltin="1"/>
    <cellStyle name="Akcent 1 2" xfId="48" xr:uid="{00000000-0005-0000-0000-00002F000000}"/>
    <cellStyle name="Akcent 1 2 2" xfId="49" xr:uid="{00000000-0005-0000-0000-000030000000}"/>
    <cellStyle name="Akcent 1 2 3" xfId="50" xr:uid="{00000000-0005-0000-0000-000031000000}"/>
    <cellStyle name="Akcent 2" xfId="51" builtinId="33" customBuiltin="1"/>
    <cellStyle name="Akcent 2 2" xfId="52" xr:uid="{00000000-0005-0000-0000-000033000000}"/>
    <cellStyle name="Akcent 2 2 2" xfId="53" xr:uid="{00000000-0005-0000-0000-000034000000}"/>
    <cellStyle name="Akcent 2 2 3" xfId="54" xr:uid="{00000000-0005-0000-0000-000035000000}"/>
    <cellStyle name="Akcent 3" xfId="55" builtinId="37" customBuiltin="1"/>
    <cellStyle name="Akcent 3 2" xfId="56" xr:uid="{00000000-0005-0000-0000-000037000000}"/>
    <cellStyle name="Akcent 4" xfId="57" builtinId="41" customBuiltin="1"/>
    <cellStyle name="Akcent 4 2" xfId="58" xr:uid="{00000000-0005-0000-0000-000039000000}"/>
    <cellStyle name="Akcent 4 2 2" xfId="59" xr:uid="{00000000-0005-0000-0000-00003A000000}"/>
    <cellStyle name="Akcent 4 2 3" xfId="60" xr:uid="{00000000-0005-0000-0000-00003B000000}"/>
    <cellStyle name="Akcent 5" xfId="61" builtinId="45" customBuiltin="1"/>
    <cellStyle name="Akcent 5 2" xfId="62" xr:uid="{00000000-0005-0000-0000-00003D000000}"/>
    <cellStyle name="Akcent 6" xfId="63" builtinId="49" customBuiltin="1"/>
    <cellStyle name="Akcent 6 2" xfId="64" xr:uid="{00000000-0005-0000-0000-00003F000000}"/>
    <cellStyle name="Dane wejściowe" xfId="65" builtinId="20" customBuiltin="1"/>
    <cellStyle name="Dane wejściowe 2" xfId="66" xr:uid="{00000000-0005-0000-0000-000041000000}"/>
    <cellStyle name="Dane wyjściowe" xfId="67" builtinId="21" customBuiltin="1"/>
    <cellStyle name="Dane wyjściowe 2" xfId="68" xr:uid="{00000000-0005-0000-0000-000043000000}"/>
    <cellStyle name="Dane wyjściowe 2 2" xfId="69" xr:uid="{00000000-0005-0000-0000-000044000000}"/>
    <cellStyle name="Dane wyjściowe 2 3" xfId="70" xr:uid="{00000000-0005-0000-0000-000045000000}"/>
    <cellStyle name="Dobre 2" xfId="71" xr:uid="{00000000-0005-0000-0000-000046000000}"/>
    <cellStyle name="Dziesiętny" xfId="72" builtinId="3"/>
    <cellStyle name="Dziesiętny 10" xfId="73" xr:uid="{00000000-0005-0000-0000-000048000000}"/>
    <cellStyle name="Dziesiętny 10 10" xfId="74" xr:uid="{00000000-0005-0000-0000-000049000000}"/>
    <cellStyle name="Dziesiętny 10 2" xfId="75" xr:uid="{00000000-0005-0000-0000-00004A000000}"/>
    <cellStyle name="Dziesiętny 10 2 2" xfId="76" xr:uid="{00000000-0005-0000-0000-00004B000000}"/>
    <cellStyle name="Dziesiętny 10 2 2 2" xfId="77" xr:uid="{00000000-0005-0000-0000-00004C000000}"/>
    <cellStyle name="Dziesiętny 10 2 2 2 2" xfId="78" xr:uid="{00000000-0005-0000-0000-00004D000000}"/>
    <cellStyle name="Dziesiętny 10 2 2 2 3" xfId="79" xr:uid="{00000000-0005-0000-0000-00004E000000}"/>
    <cellStyle name="Dziesiętny 10 2 2 3" xfId="80" xr:uid="{00000000-0005-0000-0000-00004F000000}"/>
    <cellStyle name="Dziesiętny 10 2 2 3 2" xfId="81" xr:uid="{00000000-0005-0000-0000-000050000000}"/>
    <cellStyle name="Dziesiętny 10 2 2 3 3" xfId="82" xr:uid="{00000000-0005-0000-0000-000051000000}"/>
    <cellStyle name="Dziesiętny 10 2 2 4" xfId="83" xr:uid="{00000000-0005-0000-0000-000052000000}"/>
    <cellStyle name="Dziesiętny 10 2 2 5" xfId="84" xr:uid="{00000000-0005-0000-0000-000053000000}"/>
    <cellStyle name="Dziesiętny 10 2 2 6" xfId="85" xr:uid="{00000000-0005-0000-0000-000054000000}"/>
    <cellStyle name="Dziesiętny 10 2 3" xfId="86" xr:uid="{00000000-0005-0000-0000-000055000000}"/>
    <cellStyle name="Dziesiętny 10 2 3 2" xfId="87" xr:uid="{00000000-0005-0000-0000-000056000000}"/>
    <cellStyle name="Dziesiętny 10 2 3 2 2" xfId="88" xr:uid="{00000000-0005-0000-0000-000057000000}"/>
    <cellStyle name="Dziesiętny 10 2 3 2 3" xfId="89" xr:uid="{00000000-0005-0000-0000-000058000000}"/>
    <cellStyle name="Dziesiętny 10 2 3 3" xfId="90" xr:uid="{00000000-0005-0000-0000-000059000000}"/>
    <cellStyle name="Dziesiętny 10 2 3 3 2" xfId="91" xr:uid="{00000000-0005-0000-0000-00005A000000}"/>
    <cellStyle name="Dziesiętny 10 2 3 3 3" xfId="92" xr:uid="{00000000-0005-0000-0000-00005B000000}"/>
    <cellStyle name="Dziesiętny 10 2 3 4" xfId="93" xr:uid="{00000000-0005-0000-0000-00005C000000}"/>
    <cellStyle name="Dziesiętny 10 2 3 5" xfId="94" xr:uid="{00000000-0005-0000-0000-00005D000000}"/>
    <cellStyle name="Dziesiętny 10 2 4" xfId="95" xr:uid="{00000000-0005-0000-0000-00005E000000}"/>
    <cellStyle name="Dziesiętny 10 2 4 2" xfId="96" xr:uid="{00000000-0005-0000-0000-00005F000000}"/>
    <cellStyle name="Dziesiętny 10 2 4 3" xfId="97" xr:uid="{00000000-0005-0000-0000-000060000000}"/>
    <cellStyle name="Dziesiętny 10 2 5" xfId="98" xr:uid="{00000000-0005-0000-0000-000061000000}"/>
    <cellStyle name="Dziesiętny 10 2 5 2" xfId="99" xr:uid="{00000000-0005-0000-0000-000062000000}"/>
    <cellStyle name="Dziesiętny 10 2 5 3" xfId="100" xr:uid="{00000000-0005-0000-0000-000063000000}"/>
    <cellStyle name="Dziesiętny 10 2 6" xfId="101" xr:uid="{00000000-0005-0000-0000-000064000000}"/>
    <cellStyle name="Dziesiętny 10 2 7" xfId="102" xr:uid="{00000000-0005-0000-0000-000065000000}"/>
    <cellStyle name="Dziesiętny 10 2 8" xfId="103" xr:uid="{00000000-0005-0000-0000-000066000000}"/>
    <cellStyle name="Dziesiętny 10 3" xfId="104" xr:uid="{00000000-0005-0000-0000-000067000000}"/>
    <cellStyle name="Dziesiętny 10 3 2" xfId="105" xr:uid="{00000000-0005-0000-0000-000068000000}"/>
    <cellStyle name="Dziesiętny 10 3 2 2" xfId="106" xr:uid="{00000000-0005-0000-0000-000069000000}"/>
    <cellStyle name="Dziesiętny 10 3 2 2 2" xfId="107" xr:uid="{00000000-0005-0000-0000-00006A000000}"/>
    <cellStyle name="Dziesiętny 10 3 2 2 3" xfId="108" xr:uid="{00000000-0005-0000-0000-00006B000000}"/>
    <cellStyle name="Dziesiętny 10 3 2 3" xfId="109" xr:uid="{00000000-0005-0000-0000-00006C000000}"/>
    <cellStyle name="Dziesiętny 10 3 2 3 2" xfId="110" xr:uid="{00000000-0005-0000-0000-00006D000000}"/>
    <cellStyle name="Dziesiętny 10 3 2 3 3" xfId="111" xr:uid="{00000000-0005-0000-0000-00006E000000}"/>
    <cellStyle name="Dziesiętny 10 3 2 4" xfId="112" xr:uid="{00000000-0005-0000-0000-00006F000000}"/>
    <cellStyle name="Dziesiętny 10 3 2 5" xfId="113" xr:uid="{00000000-0005-0000-0000-000070000000}"/>
    <cellStyle name="Dziesiętny 10 3 2 6" xfId="114" xr:uid="{00000000-0005-0000-0000-000071000000}"/>
    <cellStyle name="Dziesiętny 10 3 3" xfId="115" xr:uid="{00000000-0005-0000-0000-000072000000}"/>
    <cellStyle name="Dziesiętny 10 3 3 2" xfId="116" xr:uid="{00000000-0005-0000-0000-000073000000}"/>
    <cellStyle name="Dziesiętny 10 3 3 2 2" xfId="117" xr:uid="{00000000-0005-0000-0000-000074000000}"/>
    <cellStyle name="Dziesiętny 10 3 3 2 3" xfId="118" xr:uid="{00000000-0005-0000-0000-000075000000}"/>
    <cellStyle name="Dziesiętny 10 3 3 3" xfId="119" xr:uid="{00000000-0005-0000-0000-000076000000}"/>
    <cellStyle name="Dziesiętny 10 3 3 3 2" xfId="120" xr:uid="{00000000-0005-0000-0000-000077000000}"/>
    <cellStyle name="Dziesiętny 10 3 3 3 3" xfId="121" xr:uid="{00000000-0005-0000-0000-000078000000}"/>
    <cellStyle name="Dziesiętny 10 3 3 4" xfId="122" xr:uid="{00000000-0005-0000-0000-000079000000}"/>
    <cellStyle name="Dziesiętny 10 3 3 5" xfId="123" xr:uid="{00000000-0005-0000-0000-00007A000000}"/>
    <cellStyle name="Dziesiętny 10 3 4" xfId="124" xr:uid="{00000000-0005-0000-0000-00007B000000}"/>
    <cellStyle name="Dziesiętny 10 3 4 2" xfId="125" xr:uid="{00000000-0005-0000-0000-00007C000000}"/>
    <cellStyle name="Dziesiętny 10 3 4 3" xfId="126" xr:uid="{00000000-0005-0000-0000-00007D000000}"/>
    <cellStyle name="Dziesiętny 10 3 5" xfId="127" xr:uid="{00000000-0005-0000-0000-00007E000000}"/>
    <cellStyle name="Dziesiętny 10 3 5 2" xfId="128" xr:uid="{00000000-0005-0000-0000-00007F000000}"/>
    <cellStyle name="Dziesiętny 10 3 5 3" xfId="129" xr:uid="{00000000-0005-0000-0000-000080000000}"/>
    <cellStyle name="Dziesiętny 10 3 6" xfId="130" xr:uid="{00000000-0005-0000-0000-000081000000}"/>
    <cellStyle name="Dziesiętny 10 3 7" xfId="131" xr:uid="{00000000-0005-0000-0000-000082000000}"/>
    <cellStyle name="Dziesiętny 10 3 8" xfId="132" xr:uid="{00000000-0005-0000-0000-000083000000}"/>
    <cellStyle name="Dziesiętny 10 4" xfId="133" xr:uid="{00000000-0005-0000-0000-000084000000}"/>
    <cellStyle name="Dziesiętny 10 4 2" xfId="134" xr:uid="{00000000-0005-0000-0000-000085000000}"/>
    <cellStyle name="Dziesiętny 10 4 2 2" xfId="135" xr:uid="{00000000-0005-0000-0000-000086000000}"/>
    <cellStyle name="Dziesiętny 10 4 2 3" xfId="136" xr:uid="{00000000-0005-0000-0000-000087000000}"/>
    <cellStyle name="Dziesiętny 10 4 3" xfId="137" xr:uid="{00000000-0005-0000-0000-000088000000}"/>
    <cellStyle name="Dziesiętny 10 4 3 2" xfId="138" xr:uid="{00000000-0005-0000-0000-000089000000}"/>
    <cellStyle name="Dziesiętny 10 4 3 3" xfId="139" xr:uid="{00000000-0005-0000-0000-00008A000000}"/>
    <cellStyle name="Dziesiętny 10 4 4" xfId="140" xr:uid="{00000000-0005-0000-0000-00008B000000}"/>
    <cellStyle name="Dziesiętny 10 4 5" xfId="141" xr:uid="{00000000-0005-0000-0000-00008C000000}"/>
    <cellStyle name="Dziesiętny 10 4 6" xfId="142" xr:uid="{00000000-0005-0000-0000-00008D000000}"/>
    <cellStyle name="Dziesiętny 10 5" xfId="143" xr:uid="{00000000-0005-0000-0000-00008E000000}"/>
    <cellStyle name="Dziesiętny 10 5 2" xfId="144" xr:uid="{00000000-0005-0000-0000-00008F000000}"/>
    <cellStyle name="Dziesiętny 10 5 2 2" xfId="145" xr:uid="{00000000-0005-0000-0000-000090000000}"/>
    <cellStyle name="Dziesiętny 10 5 2 3" xfId="146" xr:uid="{00000000-0005-0000-0000-000091000000}"/>
    <cellStyle name="Dziesiętny 10 5 3" xfId="147" xr:uid="{00000000-0005-0000-0000-000092000000}"/>
    <cellStyle name="Dziesiętny 10 5 3 2" xfId="148" xr:uid="{00000000-0005-0000-0000-000093000000}"/>
    <cellStyle name="Dziesiętny 10 5 3 3" xfId="149" xr:uid="{00000000-0005-0000-0000-000094000000}"/>
    <cellStyle name="Dziesiętny 10 5 4" xfId="150" xr:uid="{00000000-0005-0000-0000-000095000000}"/>
    <cellStyle name="Dziesiętny 10 5 5" xfId="151" xr:uid="{00000000-0005-0000-0000-000096000000}"/>
    <cellStyle name="Dziesiętny 10 6" xfId="152" xr:uid="{00000000-0005-0000-0000-000097000000}"/>
    <cellStyle name="Dziesiętny 10 6 2" xfId="153" xr:uid="{00000000-0005-0000-0000-000098000000}"/>
    <cellStyle name="Dziesiętny 10 6 3" xfId="154" xr:uid="{00000000-0005-0000-0000-000099000000}"/>
    <cellStyle name="Dziesiętny 10 7" xfId="155" xr:uid="{00000000-0005-0000-0000-00009A000000}"/>
    <cellStyle name="Dziesiętny 10 7 2" xfId="156" xr:uid="{00000000-0005-0000-0000-00009B000000}"/>
    <cellStyle name="Dziesiętny 10 7 3" xfId="157" xr:uid="{00000000-0005-0000-0000-00009C000000}"/>
    <cellStyle name="Dziesiętny 10 8" xfId="158" xr:uid="{00000000-0005-0000-0000-00009D000000}"/>
    <cellStyle name="Dziesiętny 10 9" xfId="159" xr:uid="{00000000-0005-0000-0000-00009E000000}"/>
    <cellStyle name="Dziesiętny 11" xfId="160" xr:uid="{00000000-0005-0000-0000-00009F000000}"/>
    <cellStyle name="Dziesiętny 11 10" xfId="161" xr:uid="{00000000-0005-0000-0000-0000A0000000}"/>
    <cellStyle name="Dziesiętny 11 2" xfId="162" xr:uid="{00000000-0005-0000-0000-0000A1000000}"/>
    <cellStyle name="Dziesiętny 11 2 2" xfId="163" xr:uid="{00000000-0005-0000-0000-0000A2000000}"/>
    <cellStyle name="Dziesiętny 11 2 2 2" xfId="164" xr:uid="{00000000-0005-0000-0000-0000A3000000}"/>
    <cellStyle name="Dziesiętny 11 2 2 2 2" xfId="165" xr:uid="{00000000-0005-0000-0000-0000A4000000}"/>
    <cellStyle name="Dziesiętny 11 2 2 2 3" xfId="166" xr:uid="{00000000-0005-0000-0000-0000A5000000}"/>
    <cellStyle name="Dziesiętny 11 2 2 2 4" xfId="167" xr:uid="{00000000-0005-0000-0000-0000A6000000}"/>
    <cellStyle name="Dziesiętny 11 2 2 3" xfId="168" xr:uid="{00000000-0005-0000-0000-0000A7000000}"/>
    <cellStyle name="Dziesiętny 11 2 2 3 2" xfId="169" xr:uid="{00000000-0005-0000-0000-0000A8000000}"/>
    <cellStyle name="Dziesiętny 11 2 2 3 3" xfId="170" xr:uid="{00000000-0005-0000-0000-0000A9000000}"/>
    <cellStyle name="Dziesiętny 11 2 2 3 4" xfId="171" xr:uid="{00000000-0005-0000-0000-0000AA000000}"/>
    <cellStyle name="Dziesiętny 11 2 2 4" xfId="172" xr:uid="{00000000-0005-0000-0000-0000AB000000}"/>
    <cellStyle name="Dziesiętny 11 2 2 5" xfId="173" xr:uid="{00000000-0005-0000-0000-0000AC000000}"/>
    <cellStyle name="Dziesiętny 11 2 2 6" xfId="174" xr:uid="{00000000-0005-0000-0000-0000AD000000}"/>
    <cellStyle name="Dziesiętny 11 2 3" xfId="175" xr:uid="{00000000-0005-0000-0000-0000AE000000}"/>
    <cellStyle name="Dziesiętny 11 2 3 2" xfId="176" xr:uid="{00000000-0005-0000-0000-0000AF000000}"/>
    <cellStyle name="Dziesiętny 11 2 3 2 2" xfId="177" xr:uid="{00000000-0005-0000-0000-0000B0000000}"/>
    <cellStyle name="Dziesiętny 11 2 3 2 3" xfId="178" xr:uid="{00000000-0005-0000-0000-0000B1000000}"/>
    <cellStyle name="Dziesiętny 11 2 3 2 4" xfId="179" xr:uid="{00000000-0005-0000-0000-0000B2000000}"/>
    <cellStyle name="Dziesiętny 11 2 3 3" xfId="180" xr:uid="{00000000-0005-0000-0000-0000B3000000}"/>
    <cellStyle name="Dziesiętny 11 2 3 3 2" xfId="181" xr:uid="{00000000-0005-0000-0000-0000B4000000}"/>
    <cellStyle name="Dziesiętny 11 2 3 3 3" xfId="182" xr:uid="{00000000-0005-0000-0000-0000B5000000}"/>
    <cellStyle name="Dziesiętny 11 2 3 3 4" xfId="183" xr:uid="{00000000-0005-0000-0000-0000B6000000}"/>
    <cellStyle name="Dziesiętny 11 2 3 4" xfId="184" xr:uid="{00000000-0005-0000-0000-0000B7000000}"/>
    <cellStyle name="Dziesiętny 11 2 3 5" xfId="185" xr:uid="{00000000-0005-0000-0000-0000B8000000}"/>
    <cellStyle name="Dziesiętny 11 2 3 6" xfId="186" xr:uid="{00000000-0005-0000-0000-0000B9000000}"/>
    <cellStyle name="Dziesiętny 11 2 4" xfId="187" xr:uid="{00000000-0005-0000-0000-0000BA000000}"/>
    <cellStyle name="Dziesiętny 11 2 4 2" xfId="188" xr:uid="{00000000-0005-0000-0000-0000BB000000}"/>
    <cellStyle name="Dziesiętny 11 2 4 3" xfId="189" xr:uid="{00000000-0005-0000-0000-0000BC000000}"/>
    <cellStyle name="Dziesiętny 11 2 4 4" xfId="190" xr:uid="{00000000-0005-0000-0000-0000BD000000}"/>
    <cellStyle name="Dziesiętny 11 2 5" xfId="191" xr:uid="{00000000-0005-0000-0000-0000BE000000}"/>
    <cellStyle name="Dziesiętny 11 2 5 2" xfId="192" xr:uid="{00000000-0005-0000-0000-0000BF000000}"/>
    <cellStyle name="Dziesiętny 11 2 5 3" xfId="193" xr:uid="{00000000-0005-0000-0000-0000C0000000}"/>
    <cellStyle name="Dziesiętny 11 2 5 4" xfId="194" xr:uid="{00000000-0005-0000-0000-0000C1000000}"/>
    <cellStyle name="Dziesiętny 11 2 6" xfId="195" xr:uid="{00000000-0005-0000-0000-0000C2000000}"/>
    <cellStyle name="Dziesiętny 11 2 7" xfId="196" xr:uid="{00000000-0005-0000-0000-0000C3000000}"/>
    <cellStyle name="Dziesiętny 11 2 8" xfId="197" xr:uid="{00000000-0005-0000-0000-0000C4000000}"/>
    <cellStyle name="Dziesiętny 11 3" xfId="198" xr:uid="{00000000-0005-0000-0000-0000C5000000}"/>
    <cellStyle name="Dziesiętny 11 3 2" xfId="199" xr:uid="{00000000-0005-0000-0000-0000C6000000}"/>
    <cellStyle name="Dziesiętny 11 3 2 2" xfId="200" xr:uid="{00000000-0005-0000-0000-0000C7000000}"/>
    <cellStyle name="Dziesiętny 11 3 2 2 2" xfId="201" xr:uid="{00000000-0005-0000-0000-0000C8000000}"/>
    <cellStyle name="Dziesiętny 11 3 2 2 3" xfId="202" xr:uid="{00000000-0005-0000-0000-0000C9000000}"/>
    <cellStyle name="Dziesiętny 11 3 2 2 4" xfId="203" xr:uid="{00000000-0005-0000-0000-0000CA000000}"/>
    <cellStyle name="Dziesiętny 11 3 2 3" xfId="204" xr:uid="{00000000-0005-0000-0000-0000CB000000}"/>
    <cellStyle name="Dziesiętny 11 3 2 3 2" xfId="205" xr:uid="{00000000-0005-0000-0000-0000CC000000}"/>
    <cellStyle name="Dziesiętny 11 3 2 3 3" xfId="206" xr:uid="{00000000-0005-0000-0000-0000CD000000}"/>
    <cellStyle name="Dziesiętny 11 3 2 3 4" xfId="207" xr:uid="{00000000-0005-0000-0000-0000CE000000}"/>
    <cellStyle name="Dziesiętny 11 3 2 4" xfId="208" xr:uid="{00000000-0005-0000-0000-0000CF000000}"/>
    <cellStyle name="Dziesiętny 11 3 2 5" xfId="209" xr:uid="{00000000-0005-0000-0000-0000D0000000}"/>
    <cellStyle name="Dziesiętny 11 3 2 6" xfId="210" xr:uid="{00000000-0005-0000-0000-0000D1000000}"/>
    <cellStyle name="Dziesiętny 11 3 3" xfId="211" xr:uid="{00000000-0005-0000-0000-0000D2000000}"/>
    <cellStyle name="Dziesiętny 11 3 3 2" xfId="212" xr:uid="{00000000-0005-0000-0000-0000D3000000}"/>
    <cellStyle name="Dziesiętny 11 3 3 2 2" xfId="213" xr:uid="{00000000-0005-0000-0000-0000D4000000}"/>
    <cellStyle name="Dziesiętny 11 3 3 2 3" xfId="214" xr:uid="{00000000-0005-0000-0000-0000D5000000}"/>
    <cellStyle name="Dziesiętny 11 3 3 2 4" xfId="215" xr:uid="{00000000-0005-0000-0000-0000D6000000}"/>
    <cellStyle name="Dziesiętny 11 3 3 3" xfId="216" xr:uid="{00000000-0005-0000-0000-0000D7000000}"/>
    <cellStyle name="Dziesiętny 11 3 3 3 2" xfId="217" xr:uid="{00000000-0005-0000-0000-0000D8000000}"/>
    <cellStyle name="Dziesiętny 11 3 3 3 3" xfId="218" xr:uid="{00000000-0005-0000-0000-0000D9000000}"/>
    <cellStyle name="Dziesiętny 11 3 3 3 4" xfId="219" xr:uid="{00000000-0005-0000-0000-0000DA000000}"/>
    <cellStyle name="Dziesiętny 11 3 3 4" xfId="220" xr:uid="{00000000-0005-0000-0000-0000DB000000}"/>
    <cellStyle name="Dziesiętny 11 3 3 5" xfId="221" xr:uid="{00000000-0005-0000-0000-0000DC000000}"/>
    <cellStyle name="Dziesiętny 11 3 3 6" xfId="222" xr:uid="{00000000-0005-0000-0000-0000DD000000}"/>
    <cellStyle name="Dziesiętny 11 3 4" xfId="223" xr:uid="{00000000-0005-0000-0000-0000DE000000}"/>
    <cellStyle name="Dziesiętny 11 3 4 2" xfId="224" xr:uid="{00000000-0005-0000-0000-0000DF000000}"/>
    <cellStyle name="Dziesiętny 11 3 4 3" xfId="225" xr:uid="{00000000-0005-0000-0000-0000E0000000}"/>
    <cellStyle name="Dziesiętny 11 3 4 4" xfId="226" xr:uid="{00000000-0005-0000-0000-0000E1000000}"/>
    <cellStyle name="Dziesiętny 11 3 5" xfId="227" xr:uid="{00000000-0005-0000-0000-0000E2000000}"/>
    <cellStyle name="Dziesiętny 11 3 5 2" xfId="228" xr:uid="{00000000-0005-0000-0000-0000E3000000}"/>
    <cellStyle name="Dziesiętny 11 3 5 3" xfId="229" xr:uid="{00000000-0005-0000-0000-0000E4000000}"/>
    <cellStyle name="Dziesiętny 11 3 5 4" xfId="230" xr:uid="{00000000-0005-0000-0000-0000E5000000}"/>
    <cellStyle name="Dziesiętny 11 3 6" xfId="231" xr:uid="{00000000-0005-0000-0000-0000E6000000}"/>
    <cellStyle name="Dziesiętny 11 3 7" xfId="232" xr:uid="{00000000-0005-0000-0000-0000E7000000}"/>
    <cellStyle name="Dziesiętny 11 3 8" xfId="233" xr:uid="{00000000-0005-0000-0000-0000E8000000}"/>
    <cellStyle name="Dziesiętny 11 4" xfId="234" xr:uid="{00000000-0005-0000-0000-0000E9000000}"/>
    <cellStyle name="Dziesiętny 11 4 2" xfId="235" xr:uid="{00000000-0005-0000-0000-0000EA000000}"/>
    <cellStyle name="Dziesiętny 11 4 2 2" xfId="236" xr:uid="{00000000-0005-0000-0000-0000EB000000}"/>
    <cellStyle name="Dziesiętny 11 4 2 3" xfId="237" xr:uid="{00000000-0005-0000-0000-0000EC000000}"/>
    <cellStyle name="Dziesiętny 11 4 2 4" xfId="238" xr:uid="{00000000-0005-0000-0000-0000ED000000}"/>
    <cellStyle name="Dziesiętny 11 4 3" xfId="239" xr:uid="{00000000-0005-0000-0000-0000EE000000}"/>
    <cellStyle name="Dziesiętny 11 4 3 2" xfId="240" xr:uid="{00000000-0005-0000-0000-0000EF000000}"/>
    <cellStyle name="Dziesiętny 11 4 3 3" xfId="241" xr:uid="{00000000-0005-0000-0000-0000F0000000}"/>
    <cellStyle name="Dziesiętny 11 4 3 4" xfId="242" xr:uid="{00000000-0005-0000-0000-0000F1000000}"/>
    <cellStyle name="Dziesiętny 11 4 4" xfId="243" xr:uid="{00000000-0005-0000-0000-0000F2000000}"/>
    <cellStyle name="Dziesiętny 11 4 5" xfId="244" xr:uid="{00000000-0005-0000-0000-0000F3000000}"/>
    <cellStyle name="Dziesiętny 11 4 6" xfId="245" xr:uid="{00000000-0005-0000-0000-0000F4000000}"/>
    <cellStyle name="Dziesiętny 11 5" xfId="246" xr:uid="{00000000-0005-0000-0000-0000F5000000}"/>
    <cellStyle name="Dziesiętny 11 5 2" xfId="247" xr:uid="{00000000-0005-0000-0000-0000F6000000}"/>
    <cellStyle name="Dziesiętny 11 5 2 2" xfId="248" xr:uid="{00000000-0005-0000-0000-0000F7000000}"/>
    <cellStyle name="Dziesiętny 11 5 2 3" xfId="249" xr:uid="{00000000-0005-0000-0000-0000F8000000}"/>
    <cellStyle name="Dziesiętny 11 5 2 4" xfId="250" xr:uid="{00000000-0005-0000-0000-0000F9000000}"/>
    <cellStyle name="Dziesiętny 11 5 3" xfId="251" xr:uid="{00000000-0005-0000-0000-0000FA000000}"/>
    <cellStyle name="Dziesiętny 11 5 3 2" xfId="252" xr:uid="{00000000-0005-0000-0000-0000FB000000}"/>
    <cellStyle name="Dziesiętny 11 5 3 3" xfId="253" xr:uid="{00000000-0005-0000-0000-0000FC000000}"/>
    <cellStyle name="Dziesiętny 11 5 3 4" xfId="254" xr:uid="{00000000-0005-0000-0000-0000FD000000}"/>
    <cellStyle name="Dziesiętny 11 5 4" xfId="255" xr:uid="{00000000-0005-0000-0000-0000FE000000}"/>
    <cellStyle name="Dziesiętny 11 5 5" xfId="256" xr:uid="{00000000-0005-0000-0000-0000FF000000}"/>
    <cellStyle name="Dziesiętny 11 5 6" xfId="257" xr:uid="{00000000-0005-0000-0000-000000010000}"/>
    <cellStyle name="Dziesiętny 11 6" xfId="258" xr:uid="{00000000-0005-0000-0000-000001010000}"/>
    <cellStyle name="Dziesiętny 11 6 2" xfId="259" xr:uid="{00000000-0005-0000-0000-000002010000}"/>
    <cellStyle name="Dziesiętny 11 6 3" xfId="260" xr:uid="{00000000-0005-0000-0000-000003010000}"/>
    <cellStyle name="Dziesiętny 11 6 4" xfId="261" xr:uid="{00000000-0005-0000-0000-000004010000}"/>
    <cellStyle name="Dziesiętny 11 7" xfId="262" xr:uid="{00000000-0005-0000-0000-000005010000}"/>
    <cellStyle name="Dziesiętny 11 7 2" xfId="263" xr:uid="{00000000-0005-0000-0000-000006010000}"/>
    <cellStyle name="Dziesiętny 11 7 3" xfId="264" xr:uid="{00000000-0005-0000-0000-000007010000}"/>
    <cellStyle name="Dziesiętny 11 7 4" xfId="265" xr:uid="{00000000-0005-0000-0000-000008010000}"/>
    <cellStyle name="Dziesiętny 11 8" xfId="266" xr:uid="{00000000-0005-0000-0000-000009010000}"/>
    <cellStyle name="Dziesiętny 11 9" xfId="267" xr:uid="{00000000-0005-0000-0000-00000A010000}"/>
    <cellStyle name="Dziesiętny 12" xfId="268" xr:uid="{00000000-0005-0000-0000-00000B010000}"/>
    <cellStyle name="Dziesiętny 12 2" xfId="269" xr:uid="{00000000-0005-0000-0000-00000C010000}"/>
    <cellStyle name="Dziesiętny 12 2 2" xfId="270" xr:uid="{00000000-0005-0000-0000-00000D010000}"/>
    <cellStyle name="Dziesiętny 12 2 2 2" xfId="271" xr:uid="{00000000-0005-0000-0000-00000E010000}"/>
    <cellStyle name="Dziesiętny 12 2 2 2 2" xfId="272" xr:uid="{00000000-0005-0000-0000-00000F010000}"/>
    <cellStyle name="Dziesiętny 12 2 2 2 3" xfId="273" xr:uid="{00000000-0005-0000-0000-000010010000}"/>
    <cellStyle name="Dziesiętny 12 2 2 2 4" xfId="274" xr:uid="{00000000-0005-0000-0000-000011010000}"/>
    <cellStyle name="Dziesiętny 12 2 2 3" xfId="275" xr:uid="{00000000-0005-0000-0000-000012010000}"/>
    <cellStyle name="Dziesiętny 12 2 2 3 2" xfId="276" xr:uid="{00000000-0005-0000-0000-000013010000}"/>
    <cellStyle name="Dziesiętny 12 2 2 3 3" xfId="277" xr:uid="{00000000-0005-0000-0000-000014010000}"/>
    <cellStyle name="Dziesiętny 12 2 2 3 4" xfId="278" xr:uid="{00000000-0005-0000-0000-000015010000}"/>
    <cellStyle name="Dziesiętny 12 2 2 4" xfId="279" xr:uid="{00000000-0005-0000-0000-000016010000}"/>
    <cellStyle name="Dziesiętny 12 2 2 5" xfId="280" xr:uid="{00000000-0005-0000-0000-000017010000}"/>
    <cellStyle name="Dziesiętny 12 2 2 6" xfId="281" xr:uid="{00000000-0005-0000-0000-000018010000}"/>
    <cellStyle name="Dziesiętny 12 2 3" xfId="282" xr:uid="{00000000-0005-0000-0000-000019010000}"/>
    <cellStyle name="Dziesiętny 12 2 3 2" xfId="283" xr:uid="{00000000-0005-0000-0000-00001A010000}"/>
    <cellStyle name="Dziesiętny 12 2 3 2 2" xfId="284" xr:uid="{00000000-0005-0000-0000-00001B010000}"/>
    <cellStyle name="Dziesiętny 12 2 3 2 3" xfId="285" xr:uid="{00000000-0005-0000-0000-00001C010000}"/>
    <cellStyle name="Dziesiętny 12 2 3 2 4" xfId="286" xr:uid="{00000000-0005-0000-0000-00001D010000}"/>
    <cellStyle name="Dziesiętny 12 2 3 3" xfId="287" xr:uid="{00000000-0005-0000-0000-00001E010000}"/>
    <cellStyle name="Dziesiętny 12 2 3 3 2" xfId="288" xr:uid="{00000000-0005-0000-0000-00001F010000}"/>
    <cellStyle name="Dziesiętny 12 2 3 3 3" xfId="289" xr:uid="{00000000-0005-0000-0000-000020010000}"/>
    <cellStyle name="Dziesiętny 12 2 3 3 4" xfId="290" xr:uid="{00000000-0005-0000-0000-000021010000}"/>
    <cellStyle name="Dziesiętny 12 2 3 4" xfId="291" xr:uid="{00000000-0005-0000-0000-000022010000}"/>
    <cellStyle name="Dziesiętny 12 2 3 5" xfId="292" xr:uid="{00000000-0005-0000-0000-000023010000}"/>
    <cellStyle name="Dziesiętny 12 2 3 6" xfId="293" xr:uid="{00000000-0005-0000-0000-000024010000}"/>
    <cellStyle name="Dziesiętny 12 2 4" xfId="294" xr:uid="{00000000-0005-0000-0000-000025010000}"/>
    <cellStyle name="Dziesiętny 12 2 4 2" xfId="295" xr:uid="{00000000-0005-0000-0000-000026010000}"/>
    <cellStyle name="Dziesiętny 12 2 4 3" xfId="296" xr:uid="{00000000-0005-0000-0000-000027010000}"/>
    <cellStyle name="Dziesiętny 12 2 4 4" xfId="297" xr:uid="{00000000-0005-0000-0000-000028010000}"/>
    <cellStyle name="Dziesiętny 12 2 5" xfId="298" xr:uid="{00000000-0005-0000-0000-000029010000}"/>
    <cellStyle name="Dziesiętny 12 2 5 2" xfId="299" xr:uid="{00000000-0005-0000-0000-00002A010000}"/>
    <cellStyle name="Dziesiętny 12 2 5 3" xfId="300" xr:uid="{00000000-0005-0000-0000-00002B010000}"/>
    <cellStyle name="Dziesiętny 12 2 5 4" xfId="301" xr:uid="{00000000-0005-0000-0000-00002C010000}"/>
    <cellStyle name="Dziesiętny 12 2 6" xfId="302" xr:uid="{00000000-0005-0000-0000-00002D010000}"/>
    <cellStyle name="Dziesiętny 12 2 7" xfId="303" xr:uid="{00000000-0005-0000-0000-00002E010000}"/>
    <cellStyle name="Dziesiętny 12 2 8" xfId="304" xr:uid="{00000000-0005-0000-0000-00002F010000}"/>
    <cellStyle name="Dziesiętny 12 3" xfId="305" xr:uid="{00000000-0005-0000-0000-000030010000}"/>
    <cellStyle name="Dziesiętny 12 3 2" xfId="306" xr:uid="{00000000-0005-0000-0000-000031010000}"/>
    <cellStyle name="Dziesiętny 12 3 2 2" xfId="307" xr:uid="{00000000-0005-0000-0000-000032010000}"/>
    <cellStyle name="Dziesiętny 12 3 2 3" xfId="308" xr:uid="{00000000-0005-0000-0000-000033010000}"/>
    <cellStyle name="Dziesiętny 12 3 2 4" xfId="309" xr:uid="{00000000-0005-0000-0000-000034010000}"/>
    <cellStyle name="Dziesiętny 12 3 3" xfId="310" xr:uid="{00000000-0005-0000-0000-000035010000}"/>
    <cellStyle name="Dziesiętny 12 3 3 2" xfId="311" xr:uid="{00000000-0005-0000-0000-000036010000}"/>
    <cellStyle name="Dziesiętny 12 3 3 3" xfId="312" xr:uid="{00000000-0005-0000-0000-000037010000}"/>
    <cellStyle name="Dziesiętny 12 3 3 4" xfId="313" xr:uid="{00000000-0005-0000-0000-000038010000}"/>
    <cellStyle name="Dziesiętny 12 3 4" xfId="314" xr:uid="{00000000-0005-0000-0000-000039010000}"/>
    <cellStyle name="Dziesiętny 12 3 5" xfId="315" xr:uid="{00000000-0005-0000-0000-00003A010000}"/>
    <cellStyle name="Dziesiętny 12 3 6" xfId="316" xr:uid="{00000000-0005-0000-0000-00003B010000}"/>
    <cellStyle name="Dziesiętny 12 4" xfId="317" xr:uid="{00000000-0005-0000-0000-00003C010000}"/>
    <cellStyle name="Dziesiętny 12 4 2" xfId="318" xr:uid="{00000000-0005-0000-0000-00003D010000}"/>
    <cellStyle name="Dziesiętny 12 4 2 2" xfId="319" xr:uid="{00000000-0005-0000-0000-00003E010000}"/>
    <cellStyle name="Dziesiętny 12 4 2 3" xfId="320" xr:uid="{00000000-0005-0000-0000-00003F010000}"/>
    <cellStyle name="Dziesiętny 12 4 2 4" xfId="321" xr:uid="{00000000-0005-0000-0000-000040010000}"/>
    <cellStyle name="Dziesiętny 12 4 3" xfId="322" xr:uid="{00000000-0005-0000-0000-000041010000}"/>
    <cellStyle name="Dziesiętny 12 4 3 2" xfId="323" xr:uid="{00000000-0005-0000-0000-000042010000}"/>
    <cellStyle name="Dziesiętny 12 4 3 3" xfId="324" xr:uid="{00000000-0005-0000-0000-000043010000}"/>
    <cellStyle name="Dziesiętny 12 4 3 4" xfId="325" xr:uid="{00000000-0005-0000-0000-000044010000}"/>
    <cellStyle name="Dziesiętny 12 4 4" xfId="326" xr:uid="{00000000-0005-0000-0000-000045010000}"/>
    <cellStyle name="Dziesiętny 12 4 5" xfId="327" xr:uid="{00000000-0005-0000-0000-000046010000}"/>
    <cellStyle name="Dziesiętny 12 4 6" xfId="328" xr:uid="{00000000-0005-0000-0000-000047010000}"/>
    <cellStyle name="Dziesiętny 12 5" xfId="329" xr:uid="{00000000-0005-0000-0000-000048010000}"/>
    <cellStyle name="Dziesiętny 12 5 2" xfId="330" xr:uid="{00000000-0005-0000-0000-000049010000}"/>
    <cellStyle name="Dziesiętny 12 5 3" xfId="331" xr:uid="{00000000-0005-0000-0000-00004A010000}"/>
    <cellStyle name="Dziesiętny 12 5 4" xfId="332" xr:uid="{00000000-0005-0000-0000-00004B010000}"/>
    <cellStyle name="Dziesiętny 12 6" xfId="333" xr:uid="{00000000-0005-0000-0000-00004C010000}"/>
    <cellStyle name="Dziesiętny 12 6 2" xfId="334" xr:uid="{00000000-0005-0000-0000-00004D010000}"/>
    <cellStyle name="Dziesiętny 12 6 3" xfId="335" xr:uid="{00000000-0005-0000-0000-00004E010000}"/>
    <cellStyle name="Dziesiętny 12 6 4" xfId="336" xr:uid="{00000000-0005-0000-0000-00004F010000}"/>
    <cellStyle name="Dziesiętny 12 7" xfId="337" xr:uid="{00000000-0005-0000-0000-000050010000}"/>
    <cellStyle name="Dziesiętny 12 8" xfId="338" xr:uid="{00000000-0005-0000-0000-000051010000}"/>
    <cellStyle name="Dziesiętny 12 9" xfId="339" xr:uid="{00000000-0005-0000-0000-000052010000}"/>
    <cellStyle name="Dziesiętny 13" xfId="340" xr:uid="{00000000-0005-0000-0000-000053010000}"/>
    <cellStyle name="Dziesiętny 13 2" xfId="341" xr:uid="{00000000-0005-0000-0000-000054010000}"/>
    <cellStyle name="Dziesiętny 13 2 2" xfId="342" xr:uid="{00000000-0005-0000-0000-000055010000}"/>
    <cellStyle name="Dziesiętny 13 2 2 2" xfId="343" xr:uid="{00000000-0005-0000-0000-000056010000}"/>
    <cellStyle name="Dziesiętny 13 2 2 2 2" xfId="344" xr:uid="{00000000-0005-0000-0000-000057010000}"/>
    <cellStyle name="Dziesiętny 13 2 2 2 3" xfId="345" xr:uid="{00000000-0005-0000-0000-000058010000}"/>
    <cellStyle name="Dziesiętny 13 2 2 3" xfId="346" xr:uid="{00000000-0005-0000-0000-000059010000}"/>
    <cellStyle name="Dziesiętny 13 2 2 3 2" xfId="347" xr:uid="{00000000-0005-0000-0000-00005A010000}"/>
    <cellStyle name="Dziesiętny 13 2 2 3 3" xfId="348" xr:uid="{00000000-0005-0000-0000-00005B010000}"/>
    <cellStyle name="Dziesiętny 13 2 2 4" xfId="349" xr:uid="{00000000-0005-0000-0000-00005C010000}"/>
    <cellStyle name="Dziesiętny 13 2 2 5" xfId="350" xr:uid="{00000000-0005-0000-0000-00005D010000}"/>
    <cellStyle name="Dziesiętny 13 2 2 6" xfId="351" xr:uid="{00000000-0005-0000-0000-00005E010000}"/>
    <cellStyle name="Dziesiętny 13 2 3" xfId="352" xr:uid="{00000000-0005-0000-0000-00005F010000}"/>
    <cellStyle name="Dziesiętny 13 2 3 2" xfId="353" xr:uid="{00000000-0005-0000-0000-000060010000}"/>
    <cellStyle name="Dziesiętny 13 2 3 2 2" xfId="354" xr:uid="{00000000-0005-0000-0000-000061010000}"/>
    <cellStyle name="Dziesiętny 13 2 3 2 3" xfId="355" xr:uid="{00000000-0005-0000-0000-000062010000}"/>
    <cellStyle name="Dziesiętny 13 2 3 3" xfId="356" xr:uid="{00000000-0005-0000-0000-000063010000}"/>
    <cellStyle name="Dziesiętny 13 2 3 3 2" xfId="357" xr:uid="{00000000-0005-0000-0000-000064010000}"/>
    <cellStyle name="Dziesiętny 13 2 3 3 3" xfId="358" xr:uid="{00000000-0005-0000-0000-000065010000}"/>
    <cellStyle name="Dziesiętny 13 2 3 4" xfId="359" xr:uid="{00000000-0005-0000-0000-000066010000}"/>
    <cellStyle name="Dziesiętny 13 2 3 5" xfId="360" xr:uid="{00000000-0005-0000-0000-000067010000}"/>
    <cellStyle name="Dziesiętny 13 2 4" xfId="361" xr:uid="{00000000-0005-0000-0000-000068010000}"/>
    <cellStyle name="Dziesiętny 13 2 4 2" xfId="362" xr:uid="{00000000-0005-0000-0000-000069010000}"/>
    <cellStyle name="Dziesiętny 13 2 4 3" xfId="363" xr:uid="{00000000-0005-0000-0000-00006A010000}"/>
    <cellStyle name="Dziesiętny 13 2 5" xfId="364" xr:uid="{00000000-0005-0000-0000-00006B010000}"/>
    <cellStyle name="Dziesiętny 13 2 5 2" xfId="365" xr:uid="{00000000-0005-0000-0000-00006C010000}"/>
    <cellStyle name="Dziesiętny 13 2 5 3" xfId="366" xr:uid="{00000000-0005-0000-0000-00006D010000}"/>
    <cellStyle name="Dziesiętny 13 2 6" xfId="367" xr:uid="{00000000-0005-0000-0000-00006E010000}"/>
    <cellStyle name="Dziesiętny 13 2 7" xfId="368" xr:uid="{00000000-0005-0000-0000-00006F010000}"/>
    <cellStyle name="Dziesiętny 13 2 8" xfId="369" xr:uid="{00000000-0005-0000-0000-000070010000}"/>
    <cellStyle name="Dziesiętny 13 3" xfId="370" xr:uid="{00000000-0005-0000-0000-000071010000}"/>
    <cellStyle name="Dziesiętny 13 3 2" xfId="371" xr:uid="{00000000-0005-0000-0000-000072010000}"/>
    <cellStyle name="Dziesiętny 13 3 2 2" xfId="372" xr:uid="{00000000-0005-0000-0000-000073010000}"/>
    <cellStyle name="Dziesiętny 13 3 2 3" xfId="373" xr:uid="{00000000-0005-0000-0000-000074010000}"/>
    <cellStyle name="Dziesiętny 13 3 3" xfId="374" xr:uid="{00000000-0005-0000-0000-000075010000}"/>
    <cellStyle name="Dziesiętny 13 3 3 2" xfId="375" xr:uid="{00000000-0005-0000-0000-000076010000}"/>
    <cellStyle name="Dziesiętny 13 3 3 3" xfId="376" xr:uid="{00000000-0005-0000-0000-000077010000}"/>
    <cellStyle name="Dziesiętny 13 3 4" xfId="377" xr:uid="{00000000-0005-0000-0000-000078010000}"/>
    <cellStyle name="Dziesiętny 13 3 5" xfId="378" xr:uid="{00000000-0005-0000-0000-000079010000}"/>
    <cellStyle name="Dziesiętny 13 3 6" xfId="379" xr:uid="{00000000-0005-0000-0000-00007A010000}"/>
    <cellStyle name="Dziesiętny 13 4" xfId="380" xr:uid="{00000000-0005-0000-0000-00007B010000}"/>
    <cellStyle name="Dziesiętny 13 4 2" xfId="381" xr:uid="{00000000-0005-0000-0000-00007C010000}"/>
    <cellStyle name="Dziesiętny 13 4 2 2" xfId="382" xr:uid="{00000000-0005-0000-0000-00007D010000}"/>
    <cellStyle name="Dziesiętny 13 4 2 3" xfId="383" xr:uid="{00000000-0005-0000-0000-00007E010000}"/>
    <cellStyle name="Dziesiętny 13 4 3" xfId="384" xr:uid="{00000000-0005-0000-0000-00007F010000}"/>
    <cellStyle name="Dziesiętny 13 4 3 2" xfId="385" xr:uid="{00000000-0005-0000-0000-000080010000}"/>
    <cellStyle name="Dziesiętny 13 4 3 3" xfId="386" xr:uid="{00000000-0005-0000-0000-000081010000}"/>
    <cellStyle name="Dziesiętny 13 4 4" xfId="387" xr:uid="{00000000-0005-0000-0000-000082010000}"/>
    <cellStyle name="Dziesiętny 13 4 5" xfId="388" xr:uid="{00000000-0005-0000-0000-000083010000}"/>
    <cellStyle name="Dziesiętny 13 5" xfId="389" xr:uid="{00000000-0005-0000-0000-000084010000}"/>
    <cellStyle name="Dziesiętny 13 5 2" xfId="390" xr:uid="{00000000-0005-0000-0000-000085010000}"/>
    <cellStyle name="Dziesiętny 13 5 3" xfId="391" xr:uid="{00000000-0005-0000-0000-000086010000}"/>
    <cellStyle name="Dziesiętny 13 6" xfId="392" xr:uid="{00000000-0005-0000-0000-000087010000}"/>
    <cellStyle name="Dziesiętny 13 6 2" xfId="393" xr:uid="{00000000-0005-0000-0000-000088010000}"/>
    <cellStyle name="Dziesiętny 13 6 3" xfId="394" xr:uid="{00000000-0005-0000-0000-000089010000}"/>
    <cellStyle name="Dziesiętny 13 7" xfId="395" xr:uid="{00000000-0005-0000-0000-00008A010000}"/>
    <cellStyle name="Dziesiętny 13 8" xfId="396" xr:uid="{00000000-0005-0000-0000-00008B010000}"/>
    <cellStyle name="Dziesiętny 13 9" xfId="397" xr:uid="{00000000-0005-0000-0000-00008C010000}"/>
    <cellStyle name="Dziesiętny 14" xfId="398" xr:uid="{00000000-0005-0000-0000-00008D010000}"/>
    <cellStyle name="Dziesiętny 14 2" xfId="399" xr:uid="{00000000-0005-0000-0000-00008E010000}"/>
    <cellStyle name="Dziesiętny 14 2 2" xfId="400" xr:uid="{00000000-0005-0000-0000-00008F010000}"/>
    <cellStyle name="Dziesiętny 14 2 2 2" xfId="401" xr:uid="{00000000-0005-0000-0000-000090010000}"/>
    <cellStyle name="Dziesiętny 14 2 2 2 2" xfId="402" xr:uid="{00000000-0005-0000-0000-000091010000}"/>
    <cellStyle name="Dziesiętny 14 2 2 2 3" xfId="403" xr:uid="{00000000-0005-0000-0000-000092010000}"/>
    <cellStyle name="Dziesiętny 14 2 2 3" xfId="404" xr:uid="{00000000-0005-0000-0000-000093010000}"/>
    <cellStyle name="Dziesiętny 14 2 2 3 2" xfId="405" xr:uid="{00000000-0005-0000-0000-000094010000}"/>
    <cellStyle name="Dziesiętny 14 2 2 3 3" xfId="406" xr:uid="{00000000-0005-0000-0000-000095010000}"/>
    <cellStyle name="Dziesiętny 14 2 2 4" xfId="407" xr:uid="{00000000-0005-0000-0000-000096010000}"/>
    <cellStyle name="Dziesiętny 14 2 2 5" xfId="408" xr:uid="{00000000-0005-0000-0000-000097010000}"/>
    <cellStyle name="Dziesiętny 14 2 2 6" xfId="409" xr:uid="{00000000-0005-0000-0000-000098010000}"/>
    <cellStyle name="Dziesiętny 14 2 3" xfId="410" xr:uid="{00000000-0005-0000-0000-000099010000}"/>
    <cellStyle name="Dziesiętny 14 2 3 2" xfId="411" xr:uid="{00000000-0005-0000-0000-00009A010000}"/>
    <cellStyle name="Dziesiętny 14 2 3 2 2" xfId="412" xr:uid="{00000000-0005-0000-0000-00009B010000}"/>
    <cellStyle name="Dziesiętny 14 2 3 2 3" xfId="413" xr:uid="{00000000-0005-0000-0000-00009C010000}"/>
    <cellStyle name="Dziesiętny 14 2 3 3" xfId="414" xr:uid="{00000000-0005-0000-0000-00009D010000}"/>
    <cellStyle name="Dziesiętny 14 2 3 3 2" xfId="415" xr:uid="{00000000-0005-0000-0000-00009E010000}"/>
    <cellStyle name="Dziesiętny 14 2 3 3 3" xfId="416" xr:uid="{00000000-0005-0000-0000-00009F010000}"/>
    <cellStyle name="Dziesiętny 14 2 3 4" xfId="417" xr:uid="{00000000-0005-0000-0000-0000A0010000}"/>
    <cellStyle name="Dziesiętny 14 2 3 5" xfId="418" xr:uid="{00000000-0005-0000-0000-0000A1010000}"/>
    <cellStyle name="Dziesiętny 14 2 4" xfId="419" xr:uid="{00000000-0005-0000-0000-0000A2010000}"/>
    <cellStyle name="Dziesiętny 14 2 4 2" xfId="420" xr:uid="{00000000-0005-0000-0000-0000A3010000}"/>
    <cellStyle name="Dziesiętny 14 2 4 3" xfId="421" xr:uid="{00000000-0005-0000-0000-0000A4010000}"/>
    <cellStyle name="Dziesiętny 14 2 5" xfId="422" xr:uid="{00000000-0005-0000-0000-0000A5010000}"/>
    <cellStyle name="Dziesiętny 14 2 5 2" xfId="423" xr:uid="{00000000-0005-0000-0000-0000A6010000}"/>
    <cellStyle name="Dziesiętny 14 2 5 3" xfId="424" xr:uid="{00000000-0005-0000-0000-0000A7010000}"/>
    <cellStyle name="Dziesiętny 14 2 6" xfId="425" xr:uid="{00000000-0005-0000-0000-0000A8010000}"/>
    <cellStyle name="Dziesiętny 14 2 7" xfId="426" xr:uid="{00000000-0005-0000-0000-0000A9010000}"/>
    <cellStyle name="Dziesiętny 14 2 8" xfId="427" xr:uid="{00000000-0005-0000-0000-0000AA010000}"/>
    <cellStyle name="Dziesiętny 14 3" xfId="428" xr:uid="{00000000-0005-0000-0000-0000AB010000}"/>
    <cellStyle name="Dziesiętny 14 3 2" xfId="429" xr:uid="{00000000-0005-0000-0000-0000AC010000}"/>
    <cellStyle name="Dziesiętny 14 3 2 2" xfId="430" xr:uid="{00000000-0005-0000-0000-0000AD010000}"/>
    <cellStyle name="Dziesiętny 14 3 2 3" xfId="431" xr:uid="{00000000-0005-0000-0000-0000AE010000}"/>
    <cellStyle name="Dziesiętny 14 3 3" xfId="432" xr:uid="{00000000-0005-0000-0000-0000AF010000}"/>
    <cellStyle name="Dziesiętny 14 3 3 2" xfId="433" xr:uid="{00000000-0005-0000-0000-0000B0010000}"/>
    <cellStyle name="Dziesiętny 14 3 3 3" xfId="434" xr:uid="{00000000-0005-0000-0000-0000B1010000}"/>
    <cellStyle name="Dziesiętny 14 3 4" xfId="435" xr:uid="{00000000-0005-0000-0000-0000B2010000}"/>
    <cellStyle name="Dziesiętny 14 3 5" xfId="436" xr:uid="{00000000-0005-0000-0000-0000B3010000}"/>
    <cellStyle name="Dziesiętny 14 3 6" xfId="437" xr:uid="{00000000-0005-0000-0000-0000B4010000}"/>
    <cellStyle name="Dziesiętny 14 4" xfId="438" xr:uid="{00000000-0005-0000-0000-0000B5010000}"/>
    <cellStyle name="Dziesiętny 14 4 2" xfId="439" xr:uid="{00000000-0005-0000-0000-0000B6010000}"/>
    <cellStyle name="Dziesiętny 14 4 2 2" xfId="440" xr:uid="{00000000-0005-0000-0000-0000B7010000}"/>
    <cellStyle name="Dziesiętny 14 4 2 3" xfId="441" xr:uid="{00000000-0005-0000-0000-0000B8010000}"/>
    <cellStyle name="Dziesiętny 14 4 3" xfId="442" xr:uid="{00000000-0005-0000-0000-0000B9010000}"/>
    <cellStyle name="Dziesiętny 14 4 3 2" xfId="443" xr:uid="{00000000-0005-0000-0000-0000BA010000}"/>
    <cellStyle name="Dziesiętny 14 4 3 3" xfId="444" xr:uid="{00000000-0005-0000-0000-0000BB010000}"/>
    <cellStyle name="Dziesiętny 14 4 4" xfId="445" xr:uid="{00000000-0005-0000-0000-0000BC010000}"/>
    <cellStyle name="Dziesiętny 14 4 5" xfId="446" xr:uid="{00000000-0005-0000-0000-0000BD010000}"/>
    <cellStyle name="Dziesiętny 14 5" xfId="447" xr:uid="{00000000-0005-0000-0000-0000BE010000}"/>
    <cellStyle name="Dziesiętny 14 5 2" xfId="448" xr:uid="{00000000-0005-0000-0000-0000BF010000}"/>
    <cellStyle name="Dziesiętny 14 5 3" xfId="449" xr:uid="{00000000-0005-0000-0000-0000C0010000}"/>
    <cellStyle name="Dziesiętny 14 6" xfId="450" xr:uid="{00000000-0005-0000-0000-0000C1010000}"/>
    <cellStyle name="Dziesiętny 14 6 2" xfId="451" xr:uid="{00000000-0005-0000-0000-0000C2010000}"/>
    <cellStyle name="Dziesiętny 14 6 3" xfId="452" xr:uid="{00000000-0005-0000-0000-0000C3010000}"/>
    <cellStyle name="Dziesiętny 14 7" xfId="453" xr:uid="{00000000-0005-0000-0000-0000C4010000}"/>
    <cellStyle name="Dziesiętny 14 8" xfId="454" xr:uid="{00000000-0005-0000-0000-0000C5010000}"/>
    <cellStyle name="Dziesiętny 14 9" xfId="455" xr:uid="{00000000-0005-0000-0000-0000C6010000}"/>
    <cellStyle name="Dziesiętny 15" xfId="456" xr:uid="{00000000-0005-0000-0000-0000C7010000}"/>
    <cellStyle name="Dziesiętny 15 2" xfId="457" xr:uid="{00000000-0005-0000-0000-0000C8010000}"/>
    <cellStyle name="Dziesiętny 15 2 2" xfId="458" xr:uid="{00000000-0005-0000-0000-0000C9010000}"/>
    <cellStyle name="Dziesiętny 15 2 2 2" xfId="459" xr:uid="{00000000-0005-0000-0000-0000CA010000}"/>
    <cellStyle name="Dziesiętny 15 2 2 3" xfId="460" xr:uid="{00000000-0005-0000-0000-0000CB010000}"/>
    <cellStyle name="Dziesiętny 15 2 2 4" xfId="461" xr:uid="{00000000-0005-0000-0000-0000CC010000}"/>
    <cellStyle name="Dziesiętny 15 2 3" xfId="462" xr:uid="{00000000-0005-0000-0000-0000CD010000}"/>
    <cellStyle name="Dziesiętny 15 2 3 2" xfId="463" xr:uid="{00000000-0005-0000-0000-0000CE010000}"/>
    <cellStyle name="Dziesiętny 15 2 3 3" xfId="464" xr:uid="{00000000-0005-0000-0000-0000CF010000}"/>
    <cellStyle name="Dziesiętny 15 2 3 4" xfId="465" xr:uid="{00000000-0005-0000-0000-0000D0010000}"/>
    <cellStyle name="Dziesiętny 15 2 4" xfId="466" xr:uid="{00000000-0005-0000-0000-0000D1010000}"/>
    <cellStyle name="Dziesiętny 15 2 5" xfId="467" xr:uid="{00000000-0005-0000-0000-0000D2010000}"/>
    <cellStyle name="Dziesiętny 15 2 6" xfId="468" xr:uid="{00000000-0005-0000-0000-0000D3010000}"/>
    <cellStyle name="Dziesiętny 15 3" xfId="469" xr:uid="{00000000-0005-0000-0000-0000D4010000}"/>
    <cellStyle name="Dziesiętny 15 3 2" xfId="470" xr:uid="{00000000-0005-0000-0000-0000D5010000}"/>
    <cellStyle name="Dziesiętny 15 3 2 2" xfId="471" xr:uid="{00000000-0005-0000-0000-0000D6010000}"/>
    <cellStyle name="Dziesiętny 15 3 2 3" xfId="472" xr:uid="{00000000-0005-0000-0000-0000D7010000}"/>
    <cellStyle name="Dziesiętny 15 3 2 4" xfId="473" xr:uid="{00000000-0005-0000-0000-0000D8010000}"/>
    <cellStyle name="Dziesiętny 15 3 3" xfId="474" xr:uid="{00000000-0005-0000-0000-0000D9010000}"/>
    <cellStyle name="Dziesiętny 15 3 3 2" xfId="475" xr:uid="{00000000-0005-0000-0000-0000DA010000}"/>
    <cellStyle name="Dziesiętny 15 3 3 3" xfId="476" xr:uid="{00000000-0005-0000-0000-0000DB010000}"/>
    <cellStyle name="Dziesiętny 15 3 3 4" xfId="477" xr:uid="{00000000-0005-0000-0000-0000DC010000}"/>
    <cellStyle name="Dziesiętny 15 3 4" xfId="478" xr:uid="{00000000-0005-0000-0000-0000DD010000}"/>
    <cellStyle name="Dziesiętny 15 3 5" xfId="479" xr:uid="{00000000-0005-0000-0000-0000DE010000}"/>
    <cellStyle name="Dziesiętny 15 3 6" xfId="480" xr:uid="{00000000-0005-0000-0000-0000DF010000}"/>
    <cellStyle name="Dziesiętny 15 4" xfId="481" xr:uid="{00000000-0005-0000-0000-0000E0010000}"/>
    <cellStyle name="Dziesiętny 15 4 2" xfId="482" xr:uid="{00000000-0005-0000-0000-0000E1010000}"/>
    <cellStyle name="Dziesiętny 15 4 3" xfId="483" xr:uid="{00000000-0005-0000-0000-0000E2010000}"/>
    <cellStyle name="Dziesiętny 15 4 4" xfId="484" xr:uid="{00000000-0005-0000-0000-0000E3010000}"/>
    <cellStyle name="Dziesiętny 15 5" xfId="485" xr:uid="{00000000-0005-0000-0000-0000E4010000}"/>
    <cellStyle name="Dziesiętny 15 5 2" xfId="486" xr:uid="{00000000-0005-0000-0000-0000E5010000}"/>
    <cellStyle name="Dziesiętny 15 5 3" xfId="487" xr:uid="{00000000-0005-0000-0000-0000E6010000}"/>
    <cellStyle name="Dziesiętny 15 5 4" xfId="488" xr:uid="{00000000-0005-0000-0000-0000E7010000}"/>
    <cellStyle name="Dziesiętny 15 6" xfId="489" xr:uid="{00000000-0005-0000-0000-0000E8010000}"/>
    <cellStyle name="Dziesiętny 15 7" xfId="490" xr:uid="{00000000-0005-0000-0000-0000E9010000}"/>
    <cellStyle name="Dziesiętny 15 8" xfId="491" xr:uid="{00000000-0005-0000-0000-0000EA010000}"/>
    <cellStyle name="Dziesiętny 16" xfId="492" xr:uid="{00000000-0005-0000-0000-0000EB010000}"/>
    <cellStyle name="Dziesiętny 16 2" xfId="493" xr:uid="{00000000-0005-0000-0000-0000EC010000}"/>
    <cellStyle name="Dziesiętny 16 2 2" xfId="494" xr:uid="{00000000-0005-0000-0000-0000ED010000}"/>
    <cellStyle name="Dziesiętny 16 2 2 2" xfId="495" xr:uid="{00000000-0005-0000-0000-0000EE010000}"/>
    <cellStyle name="Dziesiętny 16 2 2 3" xfId="496" xr:uid="{00000000-0005-0000-0000-0000EF010000}"/>
    <cellStyle name="Dziesiętny 16 2 2 4" xfId="497" xr:uid="{00000000-0005-0000-0000-0000F0010000}"/>
    <cellStyle name="Dziesiętny 16 2 3" xfId="498" xr:uid="{00000000-0005-0000-0000-0000F1010000}"/>
    <cellStyle name="Dziesiętny 16 2 3 2" xfId="499" xr:uid="{00000000-0005-0000-0000-0000F2010000}"/>
    <cellStyle name="Dziesiętny 16 2 3 3" xfId="500" xr:uid="{00000000-0005-0000-0000-0000F3010000}"/>
    <cellStyle name="Dziesiętny 16 2 3 4" xfId="501" xr:uid="{00000000-0005-0000-0000-0000F4010000}"/>
    <cellStyle name="Dziesiętny 16 2 4" xfId="502" xr:uid="{00000000-0005-0000-0000-0000F5010000}"/>
    <cellStyle name="Dziesiętny 16 2 5" xfId="503" xr:uid="{00000000-0005-0000-0000-0000F6010000}"/>
    <cellStyle name="Dziesiętny 16 2 6" xfId="504" xr:uid="{00000000-0005-0000-0000-0000F7010000}"/>
    <cellStyle name="Dziesiętny 16 3" xfId="505" xr:uid="{00000000-0005-0000-0000-0000F8010000}"/>
    <cellStyle name="Dziesiętny 16 3 2" xfId="506" xr:uid="{00000000-0005-0000-0000-0000F9010000}"/>
    <cellStyle name="Dziesiętny 16 3 2 2" xfId="507" xr:uid="{00000000-0005-0000-0000-0000FA010000}"/>
    <cellStyle name="Dziesiętny 16 3 2 3" xfId="508" xr:uid="{00000000-0005-0000-0000-0000FB010000}"/>
    <cellStyle name="Dziesiętny 16 3 2 4" xfId="509" xr:uid="{00000000-0005-0000-0000-0000FC010000}"/>
    <cellStyle name="Dziesiętny 16 3 3" xfId="510" xr:uid="{00000000-0005-0000-0000-0000FD010000}"/>
    <cellStyle name="Dziesiętny 16 3 3 2" xfId="511" xr:uid="{00000000-0005-0000-0000-0000FE010000}"/>
    <cellStyle name="Dziesiętny 16 3 3 3" xfId="512" xr:uid="{00000000-0005-0000-0000-0000FF010000}"/>
    <cellStyle name="Dziesiętny 16 3 3 4" xfId="513" xr:uid="{00000000-0005-0000-0000-000000020000}"/>
    <cellStyle name="Dziesiętny 16 3 4" xfId="514" xr:uid="{00000000-0005-0000-0000-000001020000}"/>
    <cellStyle name="Dziesiętny 16 3 5" xfId="515" xr:uid="{00000000-0005-0000-0000-000002020000}"/>
    <cellStyle name="Dziesiętny 16 3 6" xfId="516" xr:uid="{00000000-0005-0000-0000-000003020000}"/>
    <cellStyle name="Dziesiętny 16 4" xfId="517" xr:uid="{00000000-0005-0000-0000-000004020000}"/>
    <cellStyle name="Dziesiętny 16 4 2" xfId="518" xr:uid="{00000000-0005-0000-0000-000005020000}"/>
    <cellStyle name="Dziesiętny 16 4 3" xfId="519" xr:uid="{00000000-0005-0000-0000-000006020000}"/>
    <cellStyle name="Dziesiętny 16 4 4" xfId="520" xr:uid="{00000000-0005-0000-0000-000007020000}"/>
    <cellStyle name="Dziesiętny 16 5" xfId="521" xr:uid="{00000000-0005-0000-0000-000008020000}"/>
    <cellStyle name="Dziesiętny 16 5 2" xfId="522" xr:uid="{00000000-0005-0000-0000-000009020000}"/>
    <cellStyle name="Dziesiętny 16 5 3" xfId="523" xr:uid="{00000000-0005-0000-0000-00000A020000}"/>
    <cellStyle name="Dziesiętny 16 5 4" xfId="524" xr:uid="{00000000-0005-0000-0000-00000B020000}"/>
    <cellStyle name="Dziesiętny 16 6" xfId="525" xr:uid="{00000000-0005-0000-0000-00000C020000}"/>
    <cellStyle name="Dziesiętny 16 7" xfId="526" xr:uid="{00000000-0005-0000-0000-00000D020000}"/>
    <cellStyle name="Dziesiętny 16 8" xfId="527" xr:uid="{00000000-0005-0000-0000-00000E020000}"/>
    <cellStyle name="Dziesiętny 17" xfId="528" xr:uid="{00000000-0005-0000-0000-00000F020000}"/>
    <cellStyle name="Dziesiętny 17 2" xfId="529" xr:uid="{00000000-0005-0000-0000-000010020000}"/>
    <cellStyle name="Dziesiętny 17 2 2" xfId="530" xr:uid="{00000000-0005-0000-0000-000011020000}"/>
    <cellStyle name="Dziesiętny 17 2 2 2" xfId="531" xr:uid="{00000000-0005-0000-0000-000012020000}"/>
    <cellStyle name="Dziesiętny 17 2 2 3" xfId="532" xr:uid="{00000000-0005-0000-0000-000013020000}"/>
    <cellStyle name="Dziesiętny 17 2 2 4" xfId="533" xr:uid="{00000000-0005-0000-0000-000014020000}"/>
    <cellStyle name="Dziesiętny 17 2 3" xfId="534" xr:uid="{00000000-0005-0000-0000-000015020000}"/>
    <cellStyle name="Dziesiętny 17 2 3 2" xfId="535" xr:uid="{00000000-0005-0000-0000-000016020000}"/>
    <cellStyle name="Dziesiętny 17 2 3 3" xfId="536" xr:uid="{00000000-0005-0000-0000-000017020000}"/>
    <cellStyle name="Dziesiętny 17 2 3 4" xfId="537" xr:uid="{00000000-0005-0000-0000-000018020000}"/>
    <cellStyle name="Dziesiętny 17 2 4" xfId="538" xr:uid="{00000000-0005-0000-0000-000019020000}"/>
    <cellStyle name="Dziesiętny 17 2 5" xfId="539" xr:uid="{00000000-0005-0000-0000-00001A020000}"/>
    <cellStyle name="Dziesiętny 17 2 6" xfId="540" xr:uid="{00000000-0005-0000-0000-00001B020000}"/>
    <cellStyle name="Dziesiętny 17 3" xfId="541" xr:uid="{00000000-0005-0000-0000-00001C020000}"/>
    <cellStyle name="Dziesiętny 17 3 2" xfId="542" xr:uid="{00000000-0005-0000-0000-00001D020000}"/>
    <cellStyle name="Dziesiętny 17 3 2 2" xfId="543" xr:uid="{00000000-0005-0000-0000-00001E020000}"/>
    <cellStyle name="Dziesiętny 17 3 2 3" xfId="544" xr:uid="{00000000-0005-0000-0000-00001F020000}"/>
    <cellStyle name="Dziesiętny 17 3 2 4" xfId="545" xr:uid="{00000000-0005-0000-0000-000020020000}"/>
    <cellStyle name="Dziesiętny 17 3 3" xfId="546" xr:uid="{00000000-0005-0000-0000-000021020000}"/>
    <cellStyle name="Dziesiętny 17 3 3 2" xfId="547" xr:uid="{00000000-0005-0000-0000-000022020000}"/>
    <cellStyle name="Dziesiętny 17 3 3 3" xfId="548" xr:uid="{00000000-0005-0000-0000-000023020000}"/>
    <cellStyle name="Dziesiętny 17 3 3 4" xfId="549" xr:uid="{00000000-0005-0000-0000-000024020000}"/>
    <cellStyle name="Dziesiętny 17 3 4" xfId="550" xr:uid="{00000000-0005-0000-0000-000025020000}"/>
    <cellStyle name="Dziesiętny 17 3 5" xfId="551" xr:uid="{00000000-0005-0000-0000-000026020000}"/>
    <cellStyle name="Dziesiętny 17 3 6" xfId="552" xr:uid="{00000000-0005-0000-0000-000027020000}"/>
    <cellStyle name="Dziesiętny 17 4" xfId="553" xr:uid="{00000000-0005-0000-0000-000028020000}"/>
    <cellStyle name="Dziesiętny 17 4 2" xfId="554" xr:uid="{00000000-0005-0000-0000-000029020000}"/>
    <cellStyle name="Dziesiętny 17 4 3" xfId="555" xr:uid="{00000000-0005-0000-0000-00002A020000}"/>
    <cellStyle name="Dziesiętny 17 4 4" xfId="556" xr:uid="{00000000-0005-0000-0000-00002B020000}"/>
    <cellStyle name="Dziesiętny 17 5" xfId="557" xr:uid="{00000000-0005-0000-0000-00002C020000}"/>
    <cellStyle name="Dziesiętny 17 5 2" xfId="558" xr:uid="{00000000-0005-0000-0000-00002D020000}"/>
    <cellStyle name="Dziesiętny 17 5 3" xfId="559" xr:uid="{00000000-0005-0000-0000-00002E020000}"/>
    <cellStyle name="Dziesiętny 17 5 4" xfId="560" xr:uid="{00000000-0005-0000-0000-00002F020000}"/>
    <cellStyle name="Dziesiętny 17 6" xfId="561" xr:uid="{00000000-0005-0000-0000-000030020000}"/>
    <cellStyle name="Dziesiętny 17 7" xfId="562" xr:uid="{00000000-0005-0000-0000-000031020000}"/>
    <cellStyle name="Dziesiętny 17 8" xfId="563" xr:uid="{00000000-0005-0000-0000-000032020000}"/>
    <cellStyle name="Dziesiętny 18" xfId="564" xr:uid="{00000000-0005-0000-0000-000033020000}"/>
    <cellStyle name="Dziesiętny 18 2" xfId="565" xr:uid="{00000000-0005-0000-0000-000034020000}"/>
    <cellStyle name="Dziesiętny 18 2 2" xfId="566" xr:uid="{00000000-0005-0000-0000-000035020000}"/>
    <cellStyle name="Dziesiętny 18 2 3" xfId="567" xr:uid="{00000000-0005-0000-0000-000036020000}"/>
    <cellStyle name="Dziesiętny 18 2 4" xfId="568" xr:uid="{00000000-0005-0000-0000-000037020000}"/>
    <cellStyle name="Dziesiętny 18 3" xfId="569" xr:uid="{00000000-0005-0000-0000-000038020000}"/>
    <cellStyle name="Dziesiętny 18 3 2" xfId="570" xr:uid="{00000000-0005-0000-0000-000039020000}"/>
    <cellStyle name="Dziesiętny 18 3 3" xfId="571" xr:uid="{00000000-0005-0000-0000-00003A020000}"/>
    <cellStyle name="Dziesiętny 18 3 4" xfId="572" xr:uid="{00000000-0005-0000-0000-00003B020000}"/>
    <cellStyle name="Dziesiętny 18 4" xfId="573" xr:uid="{00000000-0005-0000-0000-00003C020000}"/>
    <cellStyle name="Dziesiętny 18 5" xfId="574" xr:uid="{00000000-0005-0000-0000-00003D020000}"/>
    <cellStyle name="Dziesiętny 18 6" xfId="575" xr:uid="{00000000-0005-0000-0000-00003E020000}"/>
    <cellStyle name="Dziesiętny 19" xfId="576" xr:uid="{00000000-0005-0000-0000-00003F020000}"/>
    <cellStyle name="Dziesiętny 19 2" xfId="577" xr:uid="{00000000-0005-0000-0000-000040020000}"/>
    <cellStyle name="Dziesiętny 19 2 2" xfId="578" xr:uid="{00000000-0005-0000-0000-000041020000}"/>
    <cellStyle name="Dziesiętny 19 2 3" xfId="579" xr:uid="{00000000-0005-0000-0000-000042020000}"/>
    <cellStyle name="Dziesiętny 19 2 4" xfId="580" xr:uid="{00000000-0005-0000-0000-000043020000}"/>
    <cellStyle name="Dziesiętny 19 3" xfId="581" xr:uid="{00000000-0005-0000-0000-000044020000}"/>
    <cellStyle name="Dziesiętny 19 3 2" xfId="582" xr:uid="{00000000-0005-0000-0000-000045020000}"/>
    <cellStyle name="Dziesiętny 19 3 3" xfId="583" xr:uid="{00000000-0005-0000-0000-000046020000}"/>
    <cellStyle name="Dziesiętny 19 4" xfId="584" xr:uid="{00000000-0005-0000-0000-000047020000}"/>
    <cellStyle name="Dziesiętny 19 5" xfId="585" xr:uid="{00000000-0005-0000-0000-000048020000}"/>
    <cellStyle name="Dziesiętny 19 6" xfId="586" xr:uid="{00000000-0005-0000-0000-000049020000}"/>
    <cellStyle name="Dziesiętny 2" xfId="587" xr:uid="{00000000-0005-0000-0000-00004A020000}"/>
    <cellStyle name="Dziesiętny 2 10" xfId="588" xr:uid="{00000000-0005-0000-0000-00004B020000}"/>
    <cellStyle name="Dziesiętny 2 10 2" xfId="589" xr:uid="{00000000-0005-0000-0000-00004C020000}"/>
    <cellStyle name="Dziesiętny 2 10 2 2" xfId="590" xr:uid="{00000000-0005-0000-0000-00004D020000}"/>
    <cellStyle name="Dziesiętny 2 10 2 3" xfId="591" xr:uid="{00000000-0005-0000-0000-00004E020000}"/>
    <cellStyle name="Dziesiętny 2 10 2 4" xfId="592" xr:uid="{00000000-0005-0000-0000-00004F020000}"/>
    <cellStyle name="Dziesiętny 2 10 3" xfId="593" xr:uid="{00000000-0005-0000-0000-000050020000}"/>
    <cellStyle name="Dziesiętny 2 10 3 2" xfId="594" xr:uid="{00000000-0005-0000-0000-000051020000}"/>
    <cellStyle name="Dziesiętny 2 10 3 3" xfId="595" xr:uid="{00000000-0005-0000-0000-000052020000}"/>
    <cellStyle name="Dziesiętny 2 10 3 4" xfId="596" xr:uid="{00000000-0005-0000-0000-000053020000}"/>
    <cellStyle name="Dziesiętny 2 10 4" xfId="597" xr:uid="{00000000-0005-0000-0000-000054020000}"/>
    <cellStyle name="Dziesiętny 2 10 5" xfId="598" xr:uid="{00000000-0005-0000-0000-000055020000}"/>
    <cellStyle name="Dziesiętny 2 10 6" xfId="599" xr:uid="{00000000-0005-0000-0000-000056020000}"/>
    <cellStyle name="Dziesiętny 2 11" xfId="600" xr:uid="{00000000-0005-0000-0000-000057020000}"/>
    <cellStyle name="Dziesiętny 2 11 2" xfId="601" xr:uid="{00000000-0005-0000-0000-000058020000}"/>
    <cellStyle name="Dziesiętny 2 11 3" xfId="602" xr:uid="{00000000-0005-0000-0000-000059020000}"/>
    <cellStyle name="Dziesiętny 2 11 4" xfId="603" xr:uid="{00000000-0005-0000-0000-00005A020000}"/>
    <cellStyle name="Dziesiętny 2 12" xfId="604" xr:uid="{00000000-0005-0000-0000-00005B020000}"/>
    <cellStyle name="Dziesiętny 2 12 2" xfId="605" xr:uid="{00000000-0005-0000-0000-00005C020000}"/>
    <cellStyle name="Dziesiętny 2 12 3" xfId="606" xr:uid="{00000000-0005-0000-0000-00005D020000}"/>
    <cellStyle name="Dziesiętny 2 12 4" xfId="607" xr:uid="{00000000-0005-0000-0000-00005E020000}"/>
    <cellStyle name="Dziesiętny 2 13" xfId="608" xr:uid="{00000000-0005-0000-0000-00005F020000}"/>
    <cellStyle name="Dziesiętny 2 14" xfId="609" xr:uid="{00000000-0005-0000-0000-000060020000}"/>
    <cellStyle name="Dziesiętny 2 15" xfId="610" xr:uid="{00000000-0005-0000-0000-000061020000}"/>
    <cellStyle name="Dziesiętny 2 15 2" xfId="611" xr:uid="{00000000-0005-0000-0000-000062020000}"/>
    <cellStyle name="Dziesiętny 2 16" xfId="612" xr:uid="{00000000-0005-0000-0000-000063020000}"/>
    <cellStyle name="Dziesiętny 2 17" xfId="613" xr:uid="{00000000-0005-0000-0000-000064020000}"/>
    <cellStyle name="Dziesiętny 2 2" xfId="614" xr:uid="{00000000-0005-0000-0000-000065020000}"/>
    <cellStyle name="Dziesiętny 2 2 10" xfId="615" xr:uid="{00000000-0005-0000-0000-000066020000}"/>
    <cellStyle name="Dziesiętny 2 2 11" xfId="616" xr:uid="{00000000-0005-0000-0000-000067020000}"/>
    <cellStyle name="Dziesiętny 2 2 12" xfId="617" xr:uid="{00000000-0005-0000-0000-000068020000}"/>
    <cellStyle name="Dziesiętny 2 2 12 2" xfId="618" xr:uid="{00000000-0005-0000-0000-000069020000}"/>
    <cellStyle name="Dziesiętny 2 2 13" xfId="619" xr:uid="{00000000-0005-0000-0000-00006A020000}"/>
    <cellStyle name="Dziesiętny 2 2 14" xfId="620" xr:uid="{00000000-0005-0000-0000-00006B020000}"/>
    <cellStyle name="Dziesiętny 2 2 2" xfId="621" xr:uid="{00000000-0005-0000-0000-00006C020000}"/>
    <cellStyle name="Dziesiętny 2 2 2 10" xfId="622" xr:uid="{00000000-0005-0000-0000-00006D020000}"/>
    <cellStyle name="Dziesiętny 2 2 2 2" xfId="623" xr:uid="{00000000-0005-0000-0000-00006E020000}"/>
    <cellStyle name="Dziesiętny 2 2 2 2 2" xfId="624" xr:uid="{00000000-0005-0000-0000-00006F020000}"/>
    <cellStyle name="Dziesiętny 2 2 2 2 2 2" xfId="625" xr:uid="{00000000-0005-0000-0000-000070020000}"/>
    <cellStyle name="Dziesiętny 2 2 2 2 2 2 2" xfId="626" xr:uid="{00000000-0005-0000-0000-000071020000}"/>
    <cellStyle name="Dziesiętny 2 2 2 2 2 2 3" xfId="627" xr:uid="{00000000-0005-0000-0000-000072020000}"/>
    <cellStyle name="Dziesiętny 2 2 2 2 2 2 4" xfId="628" xr:uid="{00000000-0005-0000-0000-000073020000}"/>
    <cellStyle name="Dziesiętny 2 2 2 2 2 3" xfId="629" xr:uid="{00000000-0005-0000-0000-000074020000}"/>
    <cellStyle name="Dziesiętny 2 2 2 2 2 3 2" xfId="630" xr:uid="{00000000-0005-0000-0000-000075020000}"/>
    <cellStyle name="Dziesiętny 2 2 2 2 2 3 3" xfId="631" xr:uid="{00000000-0005-0000-0000-000076020000}"/>
    <cellStyle name="Dziesiętny 2 2 2 2 2 3 4" xfId="632" xr:uid="{00000000-0005-0000-0000-000077020000}"/>
    <cellStyle name="Dziesiętny 2 2 2 2 2 4" xfId="633" xr:uid="{00000000-0005-0000-0000-000078020000}"/>
    <cellStyle name="Dziesiętny 2 2 2 2 2 5" xfId="634" xr:uid="{00000000-0005-0000-0000-000079020000}"/>
    <cellStyle name="Dziesiętny 2 2 2 2 2 6" xfId="635" xr:uid="{00000000-0005-0000-0000-00007A020000}"/>
    <cellStyle name="Dziesiętny 2 2 2 2 3" xfId="636" xr:uid="{00000000-0005-0000-0000-00007B020000}"/>
    <cellStyle name="Dziesiętny 2 2 2 2 3 2" xfId="637" xr:uid="{00000000-0005-0000-0000-00007C020000}"/>
    <cellStyle name="Dziesiętny 2 2 2 2 3 2 2" xfId="638" xr:uid="{00000000-0005-0000-0000-00007D020000}"/>
    <cellStyle name="Dziesiętny 2 2 2 2 3 2 3" xfId="639" xr:uid="{00000000-0005-0000-0000-00007E020000}"/>
    <cellStyle name="Dziesiętny 2 2 2 2 3 2 4" xfId="640" xr:uid="{00000000-0005-0000-0000-00007F020000}"/>
    <cellStyle name="Dziesiętny 2 2 2 2 3 3" xfId="641" xr:uid="{00000000-0005-0000-0000-000080020000}"/>
    <cellStyle name="Dziesiętny 2 2 2 2 3 3 2" xfId="642" xr:uid="{00000000-0005-0000-0000-000081020000}"/>
    <cellStyle name="Dziesiętny 2 2 2 2 3 3 3" xfId="643" xr:uid="{00000000-0005-0000-0000-000082020000}"/>
    <cellStyle name="Dziesiętny 2 2 2 2 3 3 4" xfId="644" xr:uid="{00000000-0005-0000-0000-000083020000}"/>
    <cellStyle name="Dziesiętny 2 2 2 2 3 4" xfId="645" xr:uid="{00000000-0005-0000-0000-000084020000}"/>
    <cellStyle name="Dziesiętny 2 2 2 2 3 5" xfId="646" xr:uid="{00000000-0005-0000-0000-000085020000}"/>
    <cellStyle name="Dziesiętny 2 2 2 2 3 6" xfId="647" xr:uid="{00000000-0005-0000-0000-000086020000}"/>
    <cellStyle name="Dziesiętny 2 2 2 2 4" xfId="648" xr:uid="{00000000-0005-0000-0000-000087020000}"/>
    <cellStyle name="Dziesiętny 2 2 2 2 4 2" xfId="649" xr:uid="{00000000-0005-0000-0000-000088020000}"/>
    <cellStyle name="Dziesiętny 2 2 2 2 4 3" xfId="650" xr:uid="{00000000-0005-0000-0000-000089020000}"/>
    <cellStyle name="Dziesiętny 2 2 2 2 4 4" xfId="651" xr:uid="{00000000-0005-0000-0000-00008A020000}"/>
    <cellStyle name="Dziesiętny 2 2 2 2 5" xfId="652" xr:uid="{00000000-0005-0000-0000-00008B020000}"/>
    <cellStyle name="Dziesiętny 2 2 2 2 5 2" xfId="653" xr:uid="{00000000-0005-0000-0000-00008C020000}"/>
    <cellStyle name="Dziesiętny 2 2 2 2 5 3" xfId="654" xr:uid="{00000000-0005-0000-0000-00008D020000}"/>
    <cellStyle name="Dziesiętny 2 2 2 2 5 4" xfId="655" xr:uid="{00000000-0005-0000-0000-00008E020000}"/>
    <cellStyle name="Dziesiętny 2 2 2 2 6" xfId="656" xr:uid="{00000000-0005-0000-0000-00008F020000}"/>
    <cellStyle name="Dziesiętny 2 2 2 2 7" xfId="657" xr:uid="{00000000-0005-0000-0000-000090020000}"/>
    <cellStyle name="Dziesiętny 2 2 2 2 8" xfId="658" xr:uid="{00000000-0005-0000-0000-000091020000}"/>
    <cellStyle name="Dziesiętny 2 2 2 3" xfId="659" xr:uid="{00000000-0005-0000-0000-000092020000}"/>
    <cellStyle name="Dziesiętny 2 2 2 3 2" xfId="660" xr:uid="{00000000-0005-0000-0000-000093020000}"/>
    <cellStyle name="Dziesiętny 2 2 2 3 2 2" xfId="661" xr:uid="{00000000-0005-0000-0000-000094020000}"/>
    <cellStyle name="Dziesiętny 2 2 2 3 2 2 2" xfId="662" xr:uid="{00000000-0005-0000-0000-000095020000}"/>
    <cellStyle name="Dziesiętny 2 2 2 3 2 2 3" xfId="663" xr:uid="{00000000-0005-0000-0000-000096020000}"/>
    <cellStyle name="Dziesiętny 2 2 2 3 2 2 4" xfId="664" xr:uid="{00000000-0005-0000-0000-000097020000}"/>
    <cellStyle name="Dziesiętny 2 2 2 3 2 3" xfId="665" xr:uid="{00000000-0005-0000-0000-000098020000}"/>
    <cellStyle name="Dziesiętny 2 2 2 3 2 3 2" xfId="666" xr:uid="{00000000-0005-0000-0000-000099020000}"/>
    <cellStyle name="Dziesiętny 2 2 2 3 2 3 3" xfId="667" xr:uid="{00000000-0005-0000-0000-00009A020000}"/>
    <cellStyle name="Dziesiętny 2 2 2 3 2 3 4" xfId="668" xr:uid="{00000000-0005-0000-0000-00009B020000}"/>
    <cellStyle name="Dziesiętny 2 2 2 3 2 4" xfId="669" xr:uid="{00000000-0005-0000-0000-00009C020000}"/>
    <cellStyle name="Dziesiętny 2 2 2 3 2 5" xfId="670" xr:uid="{00000000-0005-0000-0000-00009D020000}"/>
    <cellStyle name="Dziesiętny 2 2 2 3 2 6" xfId="671" xr:uid="{00000000-0005-0000-0000-00009E020000}"/>
    <cellStyle name="Dziesiętny 2 2 2 3 3" xfId="672" xr:uid="{00000000-0005-0000-0000-00009F020000}"/>
    <cellStyle name="Dziesiętny 2 2 2 3 3 2" xfId="673" xr:uid="{00000000-0005-0000-0000-0000A0020000}"/>
    <cellStyle name="Dziesiętny 2 2 2 3 3 2 2" xfId="674" xr:uid="{00000000-0005-0000-0000-0000A1020000}"/>
    <cellStyle name="Dziesiętny 2 2 2 3 3 2 3" xfId="675" xr:uid="{00000000-0005-0000-0000-0000A2020000}"/>
    <cellStyle name="Dziesiętny 2 2 2 3 3 2 4" xfId="676" xr:uid="{00000000-0005-0000-0000-0000A3020000}"/>
    <cellStyle name="Dziesiętny 2 2 2 3 3 3" xfId="677" xr:uid="{00000000-0005-0000-0000-0000A4020000}"/>
    <cellStyle name="Dziesiętny 2 2 2 3 3 3 2" xfId="678" xr:uid="{00000000-0005-0000-0000-0000A5020000}"/>
    <cellStyle name="Dziesiętny 2 2 2 3 3 3 3" xfId="679" xr:uid="{00000000-0005-0000-0000-0000A6020000}"/>
    <cellStyle name="Dziesiętny 2 2 2 3 3 3 4" xfId="680" xr:uid="{00000000-0005-0000-0000-0000A7020000}"/>
    <cellStyle name="Dziesiętny 2 2 2 3 3 4" xfId="681" xr:uid="{00000000-0005-0000-0000-0000A8020000}"/>
    <cellStyle name="Dziesiętny 2 2 2 3 3 5" xfId="682" xr:uid="{00000000-0005-0000-0000-0000A9020000}"/>
    <cellStyle name="Dziesiętny 2 2 2 3 3 6" xfId="683" xr:uid="{00000000-0005-0000-0000-0000AA020000}"/>
    <cellStyle name="Dziesiętny 2 2 2 3 4" xfId="684" xr:uid="{00000000-0005-0000-0000-0000AB020000}"/>
    <cellStyle name="Dziesiętny 2 2 2 3 4 2" xfId="685" xr:uid="{00000000-0005-0000-0000-0000AC020000}"/>
    <cellStyle name="Dziesiętny 2 2 2 3 4 3" xfId="686" xr:uid="{00000000-0005-0000-0000-0000AD020000}"/>
    <cellStyle name="Dziesiętny 2 2 2 3 4 4" xfId="687" xr:uid="{00000000-0005-0000-0000-0000AE020000}"/>
    <cellStyle name="Dziesiętny 2 2 2 3 5" xfId="688" xr:uid="{00000000-0005-0000-0000-0000AF020000}"/>
    <cellStyle name="Dziesiętny 2 2 2 3 5 2" xfId="689" xr:uid="{00000000-0005-0000-0000-0000B0020000}"/>
    <cellStyle name="Dziesiętny 2 2 2 3 5 3" xfId="690" xr:uid="{00000000-0005-0000-0000-0000B1020000}"/>
    <cellStyle name="Dziesiętny 2 2 2 3 5 4" xfId="691" xr:uid="{00000000-0005-0000-0000-0000B2020000}"/>
    <cellStyle name="Dziesiętny 2 2 2 3 6" xfId="692" xr:uid="{00000000-0005-0000-0000-0000B3020000}"/>
    <cellStyle name="Dziesiętny 2 2 2 3 7" xfId="693" xr:uid="{00000000-0005-0000-0000-0000B4020000}"/>
    <cellStyle name="Dziesiętny 2 2 2 3 8" xfId="694" xr:uid="{00000000-0005-0000-0000-0000B5020000}"/>
    <cellStyle name="Dziesiętny 2 2 2 4" xfId="695" xr:uid="{00000000-0005-0000-0000-0000B6020000}"/>
    <cellStyle name="Dziesiętny 2 2 2 4 2" xfId="696" xr:uid="{00000000-0005-0000-0000-0000B7020000}"/>
    <cellStyle name="Dziesiętny 2 2 2 4 2 2" xfId="697" xr:uid="{00000000-0005-0000-0000-0000B8020000}"/>
    <cellStyle name="Dziesiętny 2 2 2 4 2 3" xfId="698" xr:uid="{00000000-0005-0000-0000-0000B9020000}"/>
    <cellStyle name="Dziesiętny 2 2 2 4 2 4" xfId="699" xr:uid="{00000000-0005-0000-0000-0000BA020000}"/>
    <cellStyle name="Dziesiętny 2 2 2 4 3" xfId="700" xr:uid="{00000000-0005-0000-0000-0000BB020000}"/>
    <cellStyle name="Dziesiętny 2 2 2 4 3 2" xfId="701" xr:uid="{00000000-0005-0000-0000-0000BC020000}"/>
    <cellStyle name="Dziesiętny 2 2 2 4 3 3" xfId="702" xr:uid="{00000000-0005-0000-0000-0000BD020000}"/>
    <cellStyle name="Dziesiętny 2 2 2 4 3 4" xfId="703" xr:uid="{00000000-0005-0000-0000-0000BE020000}"/>
    <cellStyle name="Dziesiętny 2 2 2 4 4" xfId="704" xr:uid="{00000000-0005-0000-0000-0000BF020000}"/>
    <cellStyle name="Dziesiętny 2 2 2 4 5" xfId="705" xr:uid="{00000000-0005-0000-0000-0000C0020000}"/>
    <cellStyle name="Dziesiętny 2 2 2 4 6" xfId="706" xr:uid="{00000000-0005-0000-0000-0000C1020000}"/>
    <cellStyle name="Dziesiętny 2 2 2 5" xfId="707" xr:uid="{00000000-0005-0000-0000-0000C2020000}"/>
    <cellStyle name="Dziesiętny 2 2 2 5 2" xfId="708" xr:uid="{00000000-0005-0000-0000-0000C3020000}"/>
    <cellStyle name="Dziesiętny 2 2 2 5 2 2" xfId="709" xr:uid="{00000000-0005-0000-0000-0000C4020000}"/>
    <cellStyle name="Dziesiętny 2 2 2 5 2 3" xfId="710" xr:uid="{00000000-0005-0000-0000-0000C5020000}"/>
    <cellStyle name="Dziesiętny 2 2 2 5 2 4" xfId="711" xr:uid="{00000000-0005-0000-0000-0000C6020000}"/>
    <cellStyle name="Dziesiętny 2 2 2 5 3" xfId="712" xr:uid="{00000000-0005-0000-0000-0000C7020000}"/>
    <cellStyle name="Dziesiętny 2 2 2 5 3 2" xfId="713" xr:uid="{00000000-0005-0000-0000-0000C8020000}"/>
    <cellStyle name="Dziesiętny 2 2 2 5 3 3" xfId="714" xr:uid="{00000000-0005-0000-0000-0000C9020000}"/>
    <cellStyle name="Dziesiętny 2 2 2 5 3 4" xfId="715" xr:uid="{00000000-0005-0000-0000-0000CA020000}"/>
    <cellStyle name="Dziesiętny 2 2 2 5 4" xfId="716" xr:uid="{00000000-0005-0000-0000-0000CB020000}"/>
    <cellStyle name="Dziesiętny 2 2 2 5 5" xfId="717" xr:uid="{00000000-0005-0000-0000-0000CC020000}"/>
    <cellStyle name="Dziesiętny 2 2 2 5 6" xfId="718" xr:uid="{00000000-0005-0000-0000-0000CD020000}"/>
    <cellStyle name="Dziesiętny 2 2 2 6" xfId="719" xr:uid="{00000000-0005-0000-0000-0000CE020000}"/>
    <cellStyle name="Dziesiętny 2 2 2 6 2" xfId="720" xr:uid="{00000000-0005-0000-0000-0000CF020000}"/>
    <cellStyle name="Dziesiętny 2 2 2 6 3" xfId="721" xr:uid="{00000000-0005-0000-0000-0000D0020000}"/>
    <cellStyle name="Dziesiętny 2 2 2 6 4" xfId="722" xr:uid="{00000000-0005-0000-0000-0000D1020000}"/>
    <cellStyle name="Dziesiętny 2 2 2 7" xfId="723" xr:uid="{00000000-0005-0000-0000-0000D2020000}"/>
    <cellStyle name="Dziesiętny 2 2 2 7 2" xfId="724" xr:uid="{00000000-0005-0000-0000-0000D3020000}"/>
    <cellStyle name="Dziesiętny 2 2 2 7 3" xfId="725" xr:uid="{00000000-0005-0000-0000-0000D4020000}"/>
    <cellStyle name="Dziesiętny 2 2 2 7 4" xfId="726" xr:uid="{00000000-0005-0000-0000-0000D5020000}"/>
    <cellStyle name="Dziesiętny 2 2 2 8" xfId="727" xr:uid="{00000000-0005-0000-0000-0000D6020000}"/>
    <cellStyle name="Dziesiętny 2 2 2 9" xfId="728" xr:uid="{00000000-0005-0000-0000-0000D7020000}"/>
    <cellStyle name="Dziesiętny 2 2 3" xfId="729" xr:uid="{00000000-0005-0000-0000-0000D8020000}"/>
    <cellStyle name="Dziesiętny 2 2 3 2" xfId="730" xr:uid="{00000000-0005-0000-0000-0000D9020000}"/>
    <cellStyle name="Dziesiętny 2 2 3 2 2" xfId="731" xr:uid="{00000000-0005-0000-0000-0000DA020000}"/>
    <cellStyle name="Dziesiętny 2 2 3 2 2 2" xfId="732" xr:uid="{00000000-0005-0000-0000-0000DB020000}"/>
    <cellStyle name="Dziesiętny 2 2 3 2 2 2 2" xfId="733" xr:uid="{00000000-0005-0000-0000-0000DC020000}"/>
    <cellStyle name="Dziesiętny 2 2 3 2 2 2 3" xfId="734" xr:uid="{00000000-0005-0000-0000-0000DD020000}"/>
    <cellStyle name="Dziesiętny 2 2 3 2 2 2 4" xfId="735" xr:uid="{00000000-0005-0000-0000-0000DE020000}"/>
    <cellStyle name="Dziesiętny 2 2 3 2 2 3" xfId="736" xr:uid="{00000000-0005-0000-0000-0000DF020000}"/>
    <cellStyle name="Dziesiętny 2 2 3 2 2 3 2" xfId="737" xr:uid="{00000000-0005-0000-0000-0000E0020000}"/>
    <cellStyle name="Dziesiętny 2 2 3 2 2 3 3" xfId="738" xr:uid="{00000000-0005-0000-0000-0000E1020000}"/>
    <cellStyle name="Dziesiętny 2 2 3 2 2 3 4" xfId="739" xr:uid="{00000000-0005-0000-0000-0000E2020000}"/>
    <cellStyle name="Dziesiętny 2 2 3 2 2 4" xfId="740" xr:uid="{00000000-0005-0000-0000-0000E3020000}"/>
    <cellStyle name="Dziesiętny 2 2 3 2 2 5" xfId="741" xr:uid="{00000000-0005-0000-0000-0000E4020000}"/>
    <cellStyle name="Dziesiętny 2 2 3 2 2 6" xfId="742" xr:uid="{00000000-0005-0000-0000-0000E5020000}"/>
    <cellStyle name="Dziesiętny 2 2 3 2 3" xfId="743" xr:uid="{00000000-0005-0000-0000-0000E6020000}"/>
    <cellStyle name="Dziesiętny 2 2 3 2 3 2" xfId="744" xr:uid="{00000000-0005-0000-0000-0000E7020000}"/>
    <cellStyle name="Dziesiętny 2 2 3 2 3 2 2" xfId="745" xr:uid="{00000000-0005-0000-0000-0000E8020000}"/>
    <cellStyle name="Dziesiętny 2 2 3 2 3 2 3" xfId="746" xr:uid="{00000000-0005-0000-0000-0000E9020000}"/>
    <cellStyle name="Dziesiętny 2 2 3 2 3 2 4" xfId="747" xr:uid="{00000000-0005-0000-0000-0000EA020000}"/>
    <cellStyle name="Dziesiętny 2 2 3 2 3 3" xfId="748" xr:uid="{00000000-0005-0000-0000-0000EB020000}"/>
    <cellStyle name="Dziesiętny 2 2 3 2 3 3 2" xfId="749" xr:uid="{00000000-0005-0000-0000-0000EC020000}"/>
    <cellStyle name="Dziesiętny 2 2 3 2 3 3 3" xfId="750" xr:uid="{00000000-0005-0000-0000-0000ED020000}"/>
    <cellStyle name="Dziesiętny 2 2 3 2 3 3 4" xfId="751" xr:uid="{00000000-0005-0000-0000-0000EE020000}"/>
    <cellStyle name="Dziesiętny 2 2 3 2 3 4" xfId="752" xr:uid="{00000000-0005-0000-0000-0000EF020000}"/>
    <cellStyle name="Dziesiętny 2 2 3 2 3 5" xfId="753" xr:uid="{00000000-0005-0000-0000-0000F0020000}"/>
    <cellStyle name="Dziesiętny 2 2 3 2 3 6" xfId="754" xr:uid="{00000000-0005-0000-0000-0000F1020000}"/>
    <cellStyle name="Dziesiętny 2 2 3 2 4" xfId="755" xr:uid="{00000000-0005-0000-0000-0000F2020000}"/>
    <cellStyle name="Dziesiętny 2 2 3 2 4 2" xfId="756" xr:uid="{00000000-0005-0000-0000-0000F3020000}"/>
    <cellStyle name="Dziesiętny 2 2 3 2 4 3" xfId="757" xr:uid="{00000000-0005-0000-0000-0000F4020000}"/>
    <cellStyle name="Dziesiętny 2 2 3 2 4 4" xfId="758" xr:uid="{00000000-0005-0000-0000-0000F5020000}"/>
    <cellStyle name="Dziesiętny 2 2 3 2 5" xfId="759" xr:uid="{00000000-0005-0000-0000-0000F6020000}"/>
    <cellStyle name="Dziesiętny 2 2 3 2 5 2" xfId="760" xr:uid="{00000000-0005-0000-0000-0000F7020000}"/>
    <cellStyle name="Dziesiętny 2 2 3 2 5 3" xfId="761" xr:uid="{00000000-0005-0000-0000-0000F8020000}"/>
    <cellStyle name="Dziesiętny 2 2 3 2 5 4" xfId="762" xr:uid="{00000000-0005-0000-0000-0000F9020000}"/>
    <cellStyle name="Dziesiętny 2 2 3 2 6" xfId="763" xr:uid="{00000000-0005-0000-0000-0000FA020000}"/>
    <cellStyle name="Dziesiętny 2 2 3 2 7" xfId="764" xr:uid="{00000000-0005-0000-0000-0000FB020000}"/>
    <cellStyle name="Dziesiętny 2 2 3 2 8" xfId="765" xr:uid="{00000000-0005-0000-0000-0000FC020000}"/>
    <cellStyle name="Dziesiętny 2 2 3 3" xfId="766" xr:uid="{00000000-0005-0000-0000-0000FD020000}"/>
    <cellStyle name="Dziesiętny 2 2 3 3 2" xfId="767" xr:uid="{00000000-0005-0000-0000-0000FE020000}"/>
    <cellStyle name="Dziesiętny 2 2 3 3 2 2" xfId="768" xr:uid="{00000000-0005-0000-0000-0000FF020000}"/>
    <cellStyle name="Dziesiętny 2 2 3 3 2 3" xfId="769" xr:uid="{00000000-0005-0000-0000-000000030000}"/>
    <cellStyle name="Dziesiętny 2 2 3 3 2 4" xfId="770" xr:uid="{00000000-0005-0000-0000-000001030000}"/>
    <cellStyle name="Dziesiętny 2 2 3 3 3" xfId="771" xr:uid="{00000000-0005-0000-0000-000002030000}"/>
    <cellStyle name="Dziesiętny 2 2 3 3 3 2" xfId="772" xr:uid="{00000000-0005-0000-0000-000003030000}"/>
    <cellStyle name="Dziesiętny 2 2 3 3 3 3" xfId="773" xr:uid="{00000000-0005-0000-0000-000004030000}"/>
    <cellStyle name="Dziesiętny 2 2 3 3 3 4" xfId="774" xr:uid="{00000000-0005-0000-0000-000005030000}"/>
    <cellStyle name="Dziesiętny 2 2 3 3 4" xfId="775" xr:uid="{00000000-0005-0000-0000-000006030000}"/>
    <cellStyle name="Dziesiętny 2 2 3 3 5" xfId="776" xr:uid="{00000000-0005-0000-0000-000007030000}"/>
    <cellStyle name="Dziesiętny 2 2 3 3 6" xfId="777" xr:uid="{00000000-0005-0000-0000-000008030000}"/>
    <cellStyle name="Dziesiętny 2 2 3 4" xfId="778" xr:uid="{00000000-0005-0000-0000-000009030000}"/>
    <cellStyle name="Dziesiętny 2 2 3 4 2" xfId="779" xr:uid="{00000000-0005-0000-0000-00000A030000}"/>
    <cellStyle name="Dziesiętny 2 2 3 4 2 2" xfId="780" xr:uid="{00000000-0005-0000-0000-00000B030000}"/>
    <cellStyle name="Dziesiętny 2 2 3 4 2 3" xfId="781" xr:uid="{00000000-0005-0000-0000-00000C030000}"/>
    <cellStyle name="Dziesiętny 2 2 3 4 2 4" xfId="782" xr:uid="{00000000-0005-0000-0000-00000D030000}"/>
    <cellStyle name="Dziesiętny 2 2 3 4 3" xfId="783" xr:uid="{00000000-0005-0000-0000-00000E030000}"/>
    <cellStyle name="Dziesiętny 2 2 3 4 3 2" xfId="784" xr:uid="{00000000-0005-0000-0000-00000F030000}"/>
    <cellStyle name="Dziesiętny 2 2 3 4 3 3" xfId="785" xr:uid="{00000000-0005-0000-0000-000010030000}"/>
    <cellStyle name="Dziesiętny 2 2 3 4 3 4" xfId="786" xr:uid="{00000000-0005-0000-0000-000011030000}"/>
    <cellStyle name="Dziesiętny 2 2 3 4 4" xfId="787" xr:uid="{00000000-0005-0000-0000-000012030000}"/>
    <cellStyle name="Dziesiętny 2 2 3 4 5" xfId="788" xr:uid="{00000000-0005-0000-0000-000013030000}"/>
    <cellStyle name="Dziesiętny 2 2 3 4 6" xfId="789" xr:uid="{00000000-0005-0000-0000-000014030000}"/>
    <cellStyle name="Dziesiętny 2 2 3 5" xfId="790" xr:uid="{00000000-0005-0000-0000-000015030000}"/>
    <cellStyle name="Dziesiętny 2 2 3 5 2" xfId="791" xr:uid="{00000000-0005-0000-0000-000016030000}"/>
    <cellStyle name="Dziesiętny 2 2 3 5 3" xfId="792" xr:uid="{00000000-0005-0000-0000-000017030000}"/>
    <cellStyle name="Dziesiętny 2 2 3 5 4" xfId="793" xr:uid="{00000000-0005-0000-0000-000018030000}"/>
    <cellStyle name="Dziesiętny 2 2 3 6" xfId="794" xr:uid="{00000000-0005-0000-0000-000019030000}"/>
    <cellStyle name="Dziesiętny 2 2 3 6 2" xfId="795" xr:uid="{00000000-0005-0000-0000-00001A030000}"/>
    <cellStyle name="Dziesiętny 2 2 3 6 3" xfId="796" xr:uid="{00000000-0005-0000-0000-00001B030000}"/>
    <cellStyle name="Dziesiętny 2 2 3 6 4" xfId="797" xr:uid="{00000000-0005-0000-0000-00001C030000}"/>
    <cellStyle name="Dziesiętny 2 2 3 7" xfId="798" xr:uid="{00000000-0005-0000-0000-00001D030000}"/>
    <cellStyle name="Dziesiętny 2 2 3 8" xfId="799" xr:uid="{00000000-0005-0000-0000-00001E030000}"/>
    <cellStyle name="Dziesiętny 2 2 3 9" xfId="800" xr:uid="{00000000-0005-0000-0000-00001F030000}"/>
    <cellStyle name="Dziesiętny 2 2 4" xfId="801" xr:uid="{00000000-0005-0000-0000-000020030000}"/>
    <cellStyle name="Dziesiętny 2 2 4 2" xfId="802" xr:uid="{00000000-0005-0000-0000-000021030000}"/>
    <cellStyle name="Dziesiętny 2 2 4 2 2" xfId="803" xr:uid="{00000000-0005-0000-0000-000022030000}"/>
    <cellStyle name="Dziesiętny 2 2 4 2 2 2" xfId="804" xr:uid="{00000000-0005-0000-0000-000023030000}"/>
    <cellStyle name="Dziesiętny 2 2 4 2 2 3" xfId="805" xr:uid="{00000000-0005-0000-0000-000024030000}"/>
    <cellStyle name="Dziesiętny 2 2 4 2 2 4" xfId="806" xr:uid="{00000000-0005-0000-0000-000025030000}"/>
    <cellStyle name="Dziesiętny 2 2 4 2 3" xfId="807" xr:uid="{00000000-0005-0000-0000-000026030000}"/>
    <cellStyle name="Dziesiętny 2 2 4 2 3 2" xfId="808" xr:uid="{00000000-0005-0000-0000-000027030000}"/>
    <cellStyle name="Dziesiętny 2 2 4 2 3 3" xfId="809" xr:uid="{00000000-0005-0000-0000-000028030000}"/>
    <cellStyle name="Dziesiętny 2 2 4 2 3 4" xfId="810" xr:uid="{00000000-0005-0000-0000-000029030000}"/>
    <cellStyle name="Dziesiętny 2 2 4 2 4" xfId="811" xr:uid="{00000000-0005-0000-0000-00002A030000}"/>
    <cellStyle name="Dziesiętny 2 2 4 2 5" xfId="812" xr:uid="{00000000-0005-0000-0000-00002B030000}"/>
    <cellStyle name="Dziesiętny 2 2 4 2 6" xfId="813" xr:uid="{00000000-0005-0000-0000-00002C030000}"/>
    <cellStyle name="Dziesiętny 2 2 4 3" xfId="814" xr:uid="{00000000-0005-0000-0000-00002D030000}"/>
    <cellStyle name="Dziesiętny 2 2 4 3 2" xfId="815" xr:uid="{00000000-0005-0000-0000-00002E030000}"/>
    <cellStyle name="Dziesiętny 2 2 4 3 2 2" xfId="816" xr:uid="{00000000-0005-0000-0000-00002F030000}"/>
    <cellStyle name="Dziesiętny 2 2 4 3 2 3" xfId="817" xr:uid="{00000000-0005-0000-0000-000030030000}"/>
    <cellStyle name="Dziesiętny 2 2 4 3 2 4" xfId="818" xr:uid="{00000000-0005-0000-0000-000031030000}"/>
    <cellStyle name="Dziesiętny 2 2 4 3 3" xfId="819" xr:uid="{00000000-0005-0000-0000-000032030000}"/>
    <cellStyle name="Dziesiętny 2 2 4 3 3 2" xfId="820" xr:uid="{00000000-0005-0000-0000-000033030000}"/>
    <cellStyle name="Dziesiętny 2 2 4 3 3 3" xfId="821" xr:uid="{00000000-0005-0000-0000-000034030000}"/>
    <cellStyle name="Dziesiętny 2 2 4 3 3 4" xfId="822" xr:uid="{00000000-0005-0000-0000-000035030000}"/>
    <cellStyle name="Dziesiętny 2 2 4 3 4" xfId="823" xr:uid="{00000000-0005-0000-0000-000036030000}"/>
    <cellStyle name="Dziesiętny 2 2 4 3 5" xfId="824" xr:uid="{00000000-0005-0000-0000-000037030000}"/>
    <cellStyle name="Dziesiętny 2 2 4 3 6" xfId="825" xr:uid="{00000000-0005-0000-0000-000038030000}"/>
    <cellStyle name="Dziesiętny 2 2 4 4" xfId="826" xr:uid="{00000000-0005-0000-0000-000039030000}"/>
    <cellStyle name="Dziesiętny 2 2 4 4 2" xfId="827" xr:uid="{00000000-0005-0000-0000-00003A030000}"/>
    <cellStyle name="Dziesiętny 2 2 4 4 3" xfId="828" xr:uid="{00000000-0005-0000-0000-00003B030000}"/>
    <cellStyle name="Dziesiętny 2 2 4 4 4" xfId="829" xr:uid="{00000000-0005-0000-0000-00003C030000}"/>
    <cellStyle name="Dziesiętny 2 2 4 5" xfId="830" xr:uid="{00000000-0005-0000-0000-00003D030000}"/>
    <cellStyle name="Dziesiętny 2 2 4 5 2" xfId="831" xr:uid="{00000000-0005-0000-0000-00003E030000}"/>
    <cellStyle name="Dziesiętny 2 2 4 5 3" xfId="832" xr:uid="{00000000-0005-0000-0000-00003F030000}"/>
    <cellStyle name="Dziesiętny 2 2 4 5 4" xfId="833" xr:uid="{00000000-0005-0000-0000-000040030000}"/>
    <cellStyle name="Dziesiętny 2 2 4 6" xfId="834" xr:uid="{00000000-0005-0000-0000-000041030000}"/>
    <cellStyle name="Dziesiętny 2 2 4 7" xfId="835" xr:uid="{00000000-0005-0000-0000-000042030000}"/>
    <cellStyle name="Dziesiętny 2 2 4 8" xfId="836" xr:uid="{00000000-0005-0000-0000-000043030000}"/>
    <cellStyle name="Dziesiętny 2 2 5" xfId="837" xr:uid="{00000000-0005-0000-0000-000044030000}"/>
    <cellStyle name="Dziesiętny 2 2 5 2" xfId="838" xr:uid="{00000000-0005-0000-0000-000045030000}"/>
    <cellStyle name="Dziesiętny 2 2 5 2 2" xfId="839" xr:uid="{00000000-0005-0000-0000-000046030000}"/>
    <cellStyle name="Dziesiętny 2 2 5 2 2 2" xfId="840" xr:uid="{00000000-0005-0000-0000-000047030000}"/>
    <cellStyle name="Dziesiętny 2 2 5 2 2 3" xfId="841" xr:uid="{00000000-0005-0000-0000-000048030000}"/>
    <cellStyle name="Dziesiętny 2 2 5 2 2 4" xfId="842" xr:uid="{00000000-0005-0000-0000-000049030000}"/>
    <cellStyle name="Dziesiętny 2 2 5 2 3" xfId="843" xr:uid="{00000000-0005-0000-0000-00004A030000}"/>
    <cellStyle name="Dziesiętny 2 2 5 2 3 2" xfId="844" xr:uid="{00000000-0005-0000-0000-00004B030000}"/>
    <cellStyle name="Dziesiętny 2 2 5 2 3 3" xfId="845" xr:uid="{00000000-0005-0000-0000-00004C030000}"/>
    <cellStyle name="Dziesiętny 2 2 5 2 3 4" xfId="846" xr:uid="{00000000-0005-0000-0000-00004D030000}"/>
    <cellStyle name="Dziesiętny 2 2 5 2 4" xfId="847" xr:uid="{00000000-0005-0000-0000-00004E030000}"/>
    <cellStyle name="Dziesiętny 2 2 5 2 5" xfId="848" xr:uid="{00000000-0005-0000-0000-00004F030000}"/>
    <cellStyle name="Dziesiętny 2 2 5 2 6" xfId="849" xr:uid="{00000000-0005-0000-0000-000050030000}"/>
    <cellStyle name="Dziesiętny 2 2 5 3" xfId="850" xr:uid="{00000000-0005-0000-0000-000051030000}"/>
    <cellStyle name="Dziesiętny 2 2 5 3 2" xfId="851" xr:uid="{00000000-0005-0000-0000-000052030000}"/>
    <cellStyle name="Dziesiętny 2 2 5 3 2 2" xfId="852" xr:uid="{00000000-0005-0000-0000-000053030000}"/>
    <cellStyle name="Dziesiętny 2 2 5 3 2 3" xfId="853" xr:uid="{00000000-0005-0000-0000-000054030000}"/>
    <cellStyle name="Dziesiętny 2 2 5 3 2 4" xfId="854" xr:uid="{00000000-0005-0000-0000-000055030000}"/>
    <cellStyle name="Dziesiętny 2 2 5 3 3" xfId="855" xr:uid="{00000000-0005-0000-0000-000056030000}"/>
    <cellStyle name="Dziesiętny 2 2 5 3 3 2" xfId="856" xr:uid="{00000000-0005-0000-0000-000057030000}"/>
    <cellStyle name="Dziesiętny 2 2 5 3 3 3" xfId="857" xr:uid="{00000000-0005-0000-0000-000058030000}"/>
    <cellStyle name="Dziesiętny 2 2 5 3 3 4" xfId="858" xr:uid="{00000000-0005-0000-0000-000059030000}"/>
    <cellStyle name="Dziesiętny 2 2 5 3 4" xfId="859" xr:uid="{00000000-0005-0000-0000-00005A030000}"/>
    <cellStyle name="Dziesiętny 2 2 5 3 5" xfId="860" xr:uid="{00000000-0005-0000-0000-00005B030000}"/>
    <cellStyle name="Dziesiętny 2 2 5 3 6" xfId="861" xr:uid="{00000000-0005-0000-0000-00005C030000}"/>
    <cellStyle name="Dziesiętny 2 2 5 4" xfId="862" xr:uid="{00000000-0005-0000-0000-00005D030000}"/>
    <cellStyle name="Dziesiętny 2 2 5 4 2" xfId="863" xr:uid="{00000000-0005-0000-0000-00005E030000}"/>
    <cellStyle name="Dziesiętny 2 2 5 4 3" xfId="864" xr:uid="{00000000-0005-0000-0000-00005F030000}"/>
    <cellStyle name="Dziesiętny 2 2 5 4 4" xfId="865" xr:uid="{00000000-0005-0000-0000-000060030000}"/>
    <cellStyle name="Dziesiętny 2 2 5 5" xfId="866" xr:uid="{00000000-0005-0000-0000-000061030000}"/>
    <cellStyle name="Dziesiętny 2 2 5 5 2" xfId="867" xr:uid="{00000000-0005-0000-0000-000062030000}"/>
    <cellStyle name="Dziesiętny 2 2 5 5 3" xfId="868" xr:uid="{00000000-0005-0000-0000-000063030000}"/>
    <cellStyle name="Dziesiętny 2 2 5 5 4" xfId="869" xr:uid="{00000000-0005-0000-0000-000064030000}"/>
    <cellStyle name="Dziesiętny 2 2 5 6" xfId="870" xr:uid="{00000000-0005-0000-0000-000065030000}"/>
    <cellStyle name="Dziesiętny 2 2 5 7" xfId="871" xr:uid="{00000000-0005-0000-0000-000066030000}"/>
    <cellStyle name="Dziesiętny 2 2 5 8" xfId="872" xr:uid="{00000000-0005-0000-0000-000067030000}"/>
    <cellStyle name="Dziesiętny 2 2 6" xfId="873" xr:uid="{00000000-0005-0000-0000-000068030000}"/>
    <cellStyle name="Dziesiętny 2 2 6 2" xfId="874" xr:uid="{00000000-0005-0000-0000-000069030000}"/>
    <cellStyle name="Dziesiętny 2 2 6 2 2" xfId="875" xr:uid="{00000000-0005-0000-0000-00006A030000}"/>
    <cellStyle name="Dziesiętny 2 2 6 2 3" xfId="876" xr:uid="{00000000-0005-0000-0000-00006B030000}"/>
    <cellStyle name="Dziesiętny 2 2 6 2 4" xfId="877" xr:uid="{00000000-0005-0000-0000-00006C030000}"/>
    <cellStyle name="Dziesiętny 2 2 6 3" xfId="878" xr:uid="{00000000-0005-0000-0000-00006D030000}"/>
    <cellStyle name="Dziesiętny 2 2 6 3 2" xfId="879" xr:uid="{00000000-0005-0000-0000-00006E030000}"/>
    <cellStyle name="Dziesiętny 2 2 6 3 3" xfId="880" xr:uid="{00000000-0005-0000-0000-00006F030000}"/>
    <cellStyle name="Dziesiętny 2 2 6 3 4" xfId="881" xr:uid="{00000000-0005-0000-0000-000070030000}"/>
    <cellStyle name="Dziesiętny 2 2 6 4" xfId="882" xr:uid="{00000000-0005-0000-0000-000071030000}"/>
    <cellStyle name="Dziesiętny 2 2 6 5" xfId="883" xr:uid="{00000000-0005-0000-0000-000072030000}"/>
    <cellStyle name="Dziesiętny 2 2 6 6" xfId="884" xr:uid="{00000000-0005-0000-0000-000073030000}"/>
    <cellStyle name="Dziesiętny 2 2 7" xfId="885" xr:uid="{00000000-0005-0000-0000-000074030000}"/>
    <cellStyle name="Dziesiętny 2 2 7 2" xfId="886" xr:uid="{00000000-0005-0000-0000-000075030000}"/>
    <cellStyle name="Dziesiętny 2 2 7 2 2" xfId="887" xr:uid="{00000000-0005-0000-0000-000076030000}"/>
    <cellStyle name="Dziesiętny 2 2 7 2 3" xfId="888" xr:uid="{00000000-0005-0000-0000-000077030000}"/>
    <cellStyle name="Dziesiętny 2 2 7 2 4" xfId="889" xr:uid="{00000000-0005-0000-0000-000078030000}"/>
    <cellStyle name="Dziesiętny 2 2 7 3" xfId="890" xr:uid="{00000000-0005-0000-0000-000079030000}"/>
    <cellStyle name="Dziesiętny 2 2 7 3 2" xfId="891" xr:uid="{00000000-0005-0000-0000-00007A030000}"/>
    <cellStyle name="Dziesiętny 2 2 7 3 3" xfId="892" xr:uid="{00000000-0005-0000-0000-00007B030000}"/>
    <cellStyle name="Dziesiętny 2 2 7 3 4" xfId="893" xr:uid="{00000000-0005-0000-0000-00007C030000}"/>
    <cellStyle name="Dziesiętny 2 2 7 4" xfId="894" xr:uid="{00000000-0005-0000-0000-00007D030000}"/>
    <cellStyle name="Dziesiętny 2 2 7 5" xfId="895" xr:uid="{00000000-0005-0000-0000-00007E030000}"/>
    <cellStyle name="Dziesiętny 2 2 7 6" xfId="896" xr:uid="{00000000-0005-0000-0000-00007F030000}"/>
    <cellStyle name="Dziesiętny 2 2 8" xfId="897" xr:uid="{00000000-0005-0000-0000-000080030000}"/>
    <cellStyle name="Dziesiętny 2 2 8 2" xfId="898" xr:uid="{00000000-0005-0000-0000-000081030000}"/>
    <cellStyle name="Dziesiętny 2 2 8 3" xfId="899" xr:uid="{00000000-0005-0000-0000-000082030000}"/>
    <cellStyle name="Dziesiętny 2 2 8 4" xfId="900" xr:uid="{00000000-0005-0000-0000-000083030000}"/>
    <cellStyle name="Dziesiętny 2 2 9" xfId="901" xr:uid="{00000000-0005-0000-0000-000084030000}"/>
    <cellStyle name="Dziesiętny 2 2 9 2" xfId="902" xr:uid="{00000000-0005-0000-0000-000085030000}"/>
    <cellStyle name="Dziesiętny 2 2 9 3" xfId="903" xr:uid="{00000000-0005-0000-0000-000086030000}"/>
    <cellStyle name="Dziesiętny 2 2 9 4" xfId="904" xr:uid="{00000000-0005-0000-0000-000087030000}"/>
    <cellStyle name="Dziesiętny 2 3" xfId="905" xr:uid="{00000000-0005-0000-0000-000088030000}"/>
    <cellStyle name="Dziesiętny 2 3 10" xfId="906" xr:uid="{00000000-0005-0000-0000-000089030000}"/>
    <cellStyle name="Dziesiętny 2 3 10 2" xfId="907" xr:uid="{00000000-0005-0000-0000-00008A030000}"/>
    <cellStyle name="Dziesiętny 2 3 11" xfId="908" xr:uid="{00000000-0005-0000-0000-00008B030000}"/>
    <cellStyle name="Dziesiętny 2 3 2" xfId="909" xr:uid="{00000000-0005-0000-0000-00008C030000}"/>
    <cellStyle name="Dziesiętny 2 3 2 2" xfId="910" xr:uid="{00000000-0005-0000-0000-00008D030000}"/>
    <cellStyle name="Dziesiętny 2 3 2 2 2" xfId="911" xr:uid="{00000000-0005-0000-0000-00008E030000}"/>
    <cellStyle name="Dziesiętny 2 3 2 2 2 2" xfId="912" xr:uid="{00000000-0005-0000-0000-00008F030000}"/>
    <cellStyle name="Dziesiętny 2 3 2 2 2 3" xfId="913" xr:uid="{00000000-0005-0000-0000-000090030000}"/>
    <cellStyle name="Dziesiętny 2 3 2 2 2 4" xfId="914" xr:uid="{00000000-0005-0000-0000-000091030000}"/>
    <cellStyle name="Dziesiętny 2 3 2 2 3" xfId="915" xr:uid="{00000000-0005-0000-0000-000092030000}"/>
    <cellStyle name="Dziesiętny 2 3 2 2 3 2" xfId="916" xr:uid="{00000000-0005-0000-0000-000093030000}"/>
    <cellStyle name="Dziesiętny 2 3 2 2 3 3" xfId="917" xr:uid="{00000000-0005-0000-0000-000094030000}"/>
    <cellStyle name="Dziesiętny 2 3 2 2 3 4" xfId="918" xr:uid="{00000000-0005-0000-0000-000095030000}"/>
    <cellStyle name="Dziesiętny 2 3 2 2 4" xfId="919" xr:uid="{00000000-0005-0000-0000-000096030000}"/>
    <cellStyle name="Dziesiętny 2 3 2 2 5" xfId="920" xr:uid="{00000000-0005-0000-0000-000097030000}"/>
    <cellStyle name="Dziesiętny 2 3 2 2 6" xfId="921" xr:uid="{00000000-0005-0000-0000-000098030000}"/>
    <cellStyle name="Dziesiętny 2 3 2 3" xfId="922" xr:uid="{00000000-0005-0000-0000-000099030000}"/>
    <cellStyle name="Dziesiętny 2 3 2 3 2" xfId="923" xr:uid="{00000000-0005-0000-0000-00009A030000}"/>
    <cellStyle name="Dziesiętny 2 3 2 3 2 2" xfId="924" xr:uid="{00000000-0005-0000-0000-00009B030000}"/>
    <cellStyle name="Dziesiętny 2 3 2 3 2 3" xfId="925" xr:uid="{00000000-0005-0000-0000-00009C030000}"/>
    <cellStyle name="Dziesiętny 2 3 2 3 2 4" xfId="926" xr:uid="{00000000-0005-0000-0000-00009D030000}"/>
    <cellStyle name="Dziesiętny 2 3 2 3 3" xfId="927" xr:uid="{00000000-0005-0000-0000-00009E030000}"/>
    <cellStyle name="Dziesiętny 2 3 2 3 3 2" xfId="928" xr:uid="{00000000-0005-0000-0000-00009F030000}"/>
    <cellStyle name="Dziesiętny 2 3 2 3 3 3" xfId="929" xr:uid="{00000000-0005-0000-0000-0000A0030000}"/>
    <cellStyle name="Dziesiętny 2 3 2 3 3 4" xfId="930" xr:uid="{00000000-0005-0000-0000-0000A1030000}"/>
    <cellStyle name="Dziesiętny 2 3 2 3 4" xfId="931" xr:uid="{00000000-0005-0000-0000-0000A2030000}"/>
    <cellStyle name="Dziesiętny 2 3 2 3 5" xfId="932" xr:uid="{00000000-0005-0000-0000-0000A3030000}"/>
    <cellStyle name="Dziesiętny 2 3 2 3 6" xfId="933" xr:uid="{00000000-0005-0000-0000-0000A4030000}"/>
    <cellStyle name="Dziesiętny 2 3 2 4" xfId="934" xr:uid="{00000000-0005-0000-0000-0000A5030000}"/>
    <cellStyle name="Dziesiętny 2 3 2 4 2" xfId="935" xr:uid="{00000000-0005-0000-0000-0000A6030000}"/>
    <cellStyle name="Dziesiętny 2 3 2 4 3" xfId="936" xr:uid="{00000000-0005-0000-0000-0000A7030000}"/>
    <cellStyle name="Dziesiętny 2 3 2 4 4" xfId="937" xr:uid="{00000000-0005-0000-0000-0000A8030000}"/>
    <cellStyle name="Dziesiętny 2 3 2 5" xfId="938" xr:uid="{00000000-0005-0000-0000-0000A9030000}"/>
    <cellStyle name="Dziesiętny 2 3 2 5 2" xfId="939" xr:uid="{00000000-0005-0000-0000-0000AA030000}"/>
    <cellStyle name="Dziesiętny 2 3 2 5 3" xfId="940" xr:uid="{00000000-0005-0000-0000-0000AB030000}"/>
    <cellStyle name="Dziesiętny 2 3 2 5 4" xfId="941" xr:uid="{00000000-0005-0000-0000-0000AC030000}"/>
    <cellStyle name="Dziesiętny 2 3 2 6" xfId="942" xr:uid="{00000000-0005-0000-0000-0000AD030000}"/>
    <cellStyle name="Dziesiętny 2 3 2 7" xfId="943" xr:uid="{00000000-0005-0000-0000-0000AE030000}"/>
    <cellStyle name="Dziesiętny 2 3 2 8" xfId="944" xr:uid="{00000000-0005-0000-0000-0000AF030000}"/>
    <cellStyle name="Dziesiętny 2 3 3" xfId="945" xr:uid="{00000000-0005-0000-0000-0000B0030000}"/>
    <cellStyle name="Dziesiętny 2 3 3 2" xfId="946" xr:uid="{00000000-0005-0000-0000-0000B1030000}"/>
    <cellStyle name="Dziesiętny 2 3 3 2 2" xfId="947" xr:uid="{00000000-0005-0000-0000-0000B2030000}"/>
    <cellStyle name="Dziesiętny 2 3 3 2 2 2" xfId="948" xr:uid="{00000000-0005-0000-0000-0000B3030000}"/>
    <cellStyle name="Dziesiętny 2 3 3 2 2 3" xfId="949" xr:uid="{00000000-0005-0000-0000-0000B4030000}"/>
    <cellStyle name="Dziesiętny 2 3 3 2 2 4" xfId="950" xr:uid="{00000000-0005-0000-0000-0000B5030000}"/>
    <cellStyle name="Dziesiętny 2 3 3 2 3" xfId="951" xr:uid="{00000000-0005-0000-0000-0000B6030000}"/>
    <cellStyle name="Dziesiętny 2 3 3 2 3 2" xfId="952" xr:uid="{00000000-0005-0000-0000-0000B7030000}"/>
    <cellStyle name="Dziesiętny 2 3 3 2 3 3" xfId="953" xr:uid="{00000000-0005-0000-0000-0000B8030000}"/>
    <cellStyle name="Dziesiętny 2 3 3 2 3 4" xfId="954" xr:uid="{00000000-0005-0000-0000-0000B9030000}"/>
    <cellStyle name="Dziesiętny 2 3 3 2 4" xfId="955" xr:uid="{00000000-0005-0000-0000-0000BA030000}"/>
    <cellStyle name="Dziesiętny 2 3 3 2 5" xfId="956" xr:uid="{00000000-0005-0000-0000-0000BB030000}"/>
    <cellStyle name="Dziesiętny 2 3 3 2 6" xfId="957" xr:uid="{00000000-0005-0000-0000-0000BC030000}"/>
    <cellStyle name="Dziesiętny 2 3 3 3" xfId="958" xr:uid="{00000000-0005-0000-0000-0000BD030000}"/>
    <cellStyle name="Dziesiętny 2 3 3 3 2" xfId="959" xr:uid="{00000000-0005-0000-0000-0000BE030000}"/>
    <cellStyle name="Dziesiętny 2 3 3 3 2 2" xfId="960" xr:uid="{00000000-0005-0000-0000-0000BF030000}"/>
    <cellStyle name="Dziesiętny 2 3 3 3 2 3" xfId="961" xr:uid="{00000000-0005-0000-0000-0000C0030000}"/>
    <cellStyle name="Dziesiętny 2 3 3 3 2 4" xfId="962" xr:uid="{00000000-0005-0000-0000-0000C1030000}"/>
    <cellStyle name="Dziesiętny 2 3 3 3 3" xfId="963" xr:uid="{00000000-0005-0000-0000-0000C2030000}"/>
    <cellStyle name="Dziesiętny 2 3 3 3 3 2" xfId="964" xr:uid="{00000000-0005-0000-0000-0000C3030000}"/>
    <cellStyle name="Dziesiętny 2 3 3 3 3 3" xfId="965" xr:uid="{00000000-0005-0000-0000-0000C4030000}"/>
    <cellStyle name="Dziesiętny 2 3 3 3 3 4" xfId="966" xr:uid="{00000000-0005-0000-0000-0000C5030000}"/>
    <cellStyle name="Dziesiętny 2 3 3 3 4" xfId="967" xr:uid="{00000000-0005-0000-0000-0000C6030000}"/>
    <cellStyle name="Dziesiętny 2 3 3 3 5" xfId="968" xr:uid="{00000000-0005-0000-0000-0000C7030000}"/>
    <cellStyle name="Dziesiętny 2 3 3 3 6" xfId="969" xr:uid="{00000000-0005-0000-0000-0000C8030000}"/>
    <cellStyle name="Dziesiętny 2 3 3 4" xfId="970" xr:uid="{00000000-0005-0000-0000-0000C9030000}"/>
    <cellStyle name="Dziesiętny 2 3 3 4 2" xfId="971" xr:uid="{00000000-0005-0000-0000-0000CA030000}"/>
    <cellStyle name="Dziesiętny 2 3 3 4 3" xfId="972" xr:uid="{00000000-0005-0000-0000-0000CB030000}"/>
    <cellStyle name="Dziesiętny 2 3 3 4 4" xfId="973" xr:uid="{00000000-0005-0000-0000-0000CC030000}"/>
    <cellStyle name="Dziesiętny 2 3 3 5" xfId="974" xr:uid="{00000000-0005-0000-0000-0000CD030000}"/>
    <cellStyle name="Dziesiętny 2 3 3 5 2" xfId="975" xr:uid="{00000000-0005-0000-0000-0000CE030000}"/>
    <cellStyle name="Dziesiętny 2 3 3 5 3" xfId="976" xr:uid="{00000000-0005-0000-0000-0000CF030000}"/>
    <cellStyle name="Dziesiętny 2 3 3 5 4" xfId="977" xr:uid="{00000000-0005-0000-0000-0000D0030000}"/>
    <cellStyle name="Dziesiętny 2 3 3 6" xfId="978" xr:uid="{00000000-0005-0000-0000-0000D1030000}"/>
    <cellStyle name="Dziesiętny 2 3 3 7" xfId="979" xr:uid="{00000000-0005-0000-0000-0000D2030000}"/>
    <cellStyle name="Dziesiętny 2 3 3 8" xfId="980" xr:uid="{00000000-0005-0000-0000-0000D3030000}"/>
    <cellStyle name="Dziesiętny 2 3 4" xfId="981" xr:uid="{00000000-0005-0000-0000-0000D4030000}"/>
    <cellStyle name="Dziesiętny 2 3 4 2" xfId="982" xr:uid="{00000000-0005-0000-0000-0000D5030000}"/>
    <cellStyle name="Dziesiętny 2 3 4 2 2" xfId="983" xr:uid="{00000000-0005-0000-0000-0000D6030000}"/>
    <cellStyle name="Dziesiętny 2 3 4 2 3" xfId="984" xr:uid="{00000000-0005-0000-0000-0000D7030000}"/>
    <cellStyle name="Dziesiętny 2 3 4 2 4" xfId="985" xr:uid="{00000000-0005-0000-0000-0000D8030000}"/>
    <cellStyle name="Dziesiętny 2 3 4 3" xfId="986" xr:uid="{00000000-0005-0000-0000-0000D9030000}"/>
    <cellStyle name="Dziesiętny 2 3 4 3 2" xfId="987" xr:uid="{00000000-0005-0000-0000-0000DA030000}"/>
    <cellStyle name="Dziesiętny 2 3 4 3 3" xfId="988" xr:uid="{00000000-0005-0000-0000-0000DB030000}"/>
    <cellStyle name="Dziesiętny 2 3 4 3 4" xfId="989" xr:uid="{00000000-0005-0000-0000-0000DC030000}"/>
    <cellStyle name="Dziesiętny 2 3 4 4" xfId="990" xr:uid="{00000000-0005-0000-0000-0000DD030000}"/>
    <cellStyle name="Dziesiętny 2 3 4 5" xfId="991" xr:uid="{00000000-0005-0000-0000-0000DE030000}"/>
    <cellStyle name="Dziesiętny 2 3 4 6" xfId="992" xr:uid="{00000000-0005-0000-0000-0000DF030000}"/>
    <cellStyle name="Dziesiętny 2 3 5" xfId="993" xr:uid="{00000000-0005-0000-0000-0000E0030000}"/>
    <cellStyle name="Dziesiętny 2 3 5 2" xfId="994" xr:uid="{00000000-0005-0000-0000-0000E1030000}"/>
    <cellStyle name="Dziesiętny 2 3 5 2 2" xfId="995" xr:uid="{00000000-0005-0000-0000-0000E2030000}"/>
    <cellStyle name="Dziesiętny 2 3 5 2 3" xfId="996" xr:uid="{00000000-0005-0000-0000-0000E3030000}"/>
    <cellStyle name="Dziesiętny 2 3 5 2 4" xfId="997" xr:uid="{00000000-0005-0000-0000-0000E4030000}"/>
    <cellStyle name="Dziesiętny 2 3 5 3" xfId="998" xr:uid="{00000000-0005-0000-0000-0000E5030000}"/>
    <cellStyle name="Dziesiętny 2 3 5 3 2" xfId="999" xr:uid="{00000000-0005-0000-0000-0000E6030000}"/>
    <cellStyle name="Dziesiętny 2 3 5 3 3" xfId="1000" xr:uid="{00000000-0005-0000-0000-0000E7030000}"/>
    <cellStyle name="Dziesiętny 2 3 5 3 4" xfId="1001" xr:uid="{00000000-0005-0000-0000-0000E8030000}"/>
    <cellStyle name="Dziesiętny 2 3 5 4" xfId="1002" xr:uid="{00000000-0005-0000-0000-0000E9030000}"/>
    <cellStyle name="Dziesiętny 2 3 5 5" xfId="1003" xr:uid="{00000000-0005-0000-0000-0000EA030000}"/>
    <cellStyle name="Dziesiętny 2 3 5 6" xfId="1004" xr:uid="{00000000-0005-0000-0000-0000EB030000}"/>
    <cellStyle name="Dziesiętny 2 3 6" xfId="1005" xr:uid="{00000000-0005-0000-0000-0000EC030000}"/>
    <cellStyle name="Dziesiętny 2 3 6 2" xfId="1006" xr:uid="{00000000-0005-0000-0000-0000ED030000}"/>
    <cellStyle name="Dziesiętny 2 3 6 3" xfId="1007" xr:uid="{00000000-0005-0000-0000-0000EE030000}"/>
    <cellStyle name="Dziesiętny 2 3 6 4" xfId="1008" xr:uid="{00000000-0005-0000-0000-0000EF030000}"/>
    <cellStyle name="Dziesiętny 2 3 7" xfId="1009" xr:uid="{00000000-0005-0000-0000-0000F0030000}"/>
    <cellStyle name="Dziesiętny 2 3 7 2" xfId="1010" xr:uid="{00000000-0005-0000-0000-0000F1030000}"/>
    <cellStyle name="Dziesiętny 2 3 7 3" xfId="1011" xr:uid="{00000000-0005-0000-0000-0000F2030000}"/>
    <cellStyle name="Dziesiętny 2 3 7 4" xfId="1012" xr:uid="{00000000-0005-0000-0000-0000F3030000}"/>
    <cellStyle name="Dziesiętny 2 3 8" xfId="1013" xr:uid="{00000000-0005-0000-0000-0000F4030000}"/>
    <cellStyle name="Dziesiętny 2 3 9" xfId="1014" xr:uid="{00000000-0005-0000-0000-0000F5030000}"/>
    <cellStyle name="Dziesiętny 2 4" xfId="1015" xr:uid="{00000000-0005-0000-0000-0000F6030000}"/>
    <cellStyle name="Dziesiętny 2 4 10" xfId="1016" xr:uid="{00000000-0005-0000-0000-0000F7030000}"/>
    <cellStyle name="Dziesiętny 2 4 2" xfId="1017" xr:uid="{00000000-0005-0000-0000-0000F8030000}"/>
    <cellStyle name="Dziesiętny 2 4 2 2" xfId="1018" xr:uid="{00000000-0005-0000-0000-0000F9030000}"/>
    <cellStyle name="Dziesiętny 2 4 2 2 2" xfId="1019" xr:uid="{00000000-0005-0000-0000-0000FA030000}"/>
    <cellStyle name="Dziesiętny 2 4 2 2 2 2" xfId="1020" xr:uid="{00000000-0005-0000-0000-0000FB030000}"/>
    <cellStyle name="Dziesiętny 2 4 2 2 2 3" xfId="1021" xr:uid="{00000000-0005-0000-0000-0000FC030000}"/>
    <cellStyle name="Dziesiętny 2 4 2 2 2 4" xfId="1022" xr:uid="{00000000-0005-0000-0000-0000FD030000}"/>
    <cellStyle name="Dziesiętny 2 4 2 2 3" xfId="1023" xr:uid="{00000000-0005-0000-0000-0000FE030000}"/>
    <cellStyle name="Dziesiętny 2 4 2 2 3 2" xfId="1024" xr:uid="{00000000-0005-0000-0000-0000FF030000}"/>
    <cellStyle name="Dziesiętny 2 4 2 2 3 3" xfId="1025" xr:uid="{00000000-0005-0000-0000-000000040000}"/>
    <cellStyle name="Dziesiętny 2 4 2 2 3 4" xfId="1026" xr:uid="{00000000-0005-0000-0000-000001040000}"/>
    <cellStyle name="Dziesiętny 2 4 2 2 4" xfId="1027" xr:uid="{00000000-0005-0000-0000-000002040000}"/>
    <cellStyle name="Dziesiętny 2 4 2 2 5" xfId="1028" xr:uid="{00000000-0005-0000-0000-000003040000}"/>
    <cellStyle name="Dziesiętny 2 4 2 2 6" xfId="1029" xr:uid="{00000000-0005-0000-0000-000004040000}"/>
    <cellStyle name="Dziesiętny 2 4 2 3" xfId="1030" xr:uid="{00000000-0005-0000-0000-000005040000}"/>
    <cellStyle name="Dziesiętny 2 4 2 3 2" xfId="1031" xr:uid="{00000000-0005-0000-0000-000006040000}"/>
    <cellStyle name="Dziesiętny 2 4 2 3 2 2" xfId="1032" xr:uid="{00000000-0005-0000-0000-000007040000}"/>
    <cellStyle name="Dziesiętny 2 4 2 3 2 3" xfId="1033" xr:uid="{00000000-0005-0000-0000-000008040000}"/>
    <cellStyle name="Dziesiętny 2 4 2 3 2 4" xfId="1034" xr:uid="{00000000-0005-0000-0000-000009040000}"/>
    <cellStyle name="Dziesiętny 2 4 2 3 3" xfId="1035" xr:uid="{00000000-0005-0000-0000-00000A040000}"/>
    <cellStyle name="Dziesiętny 2 4 2 3 3 2" xfId="1036" xr:uid="{00000000-0005-0000-0000-00000B040000}"/>
    <cellStyle name="Dziesiętny 2 4 2 3 3 3" xfId="1037" xr:uid="{00000000-0005-0000-0000-00000C040000}"/>
    <cellStyle name="Dziesiętny 2 4 2 3 3 4" xfId="1038" xr:uid="{00000000-0005-0000-0000-00000D040000}"/>
    <cellStyle name="Dziesiętny 2 4 2 3 4" xfId="1039" xr:uid="{00000000-0005-0000-0000-00000E040000}"/>
    <cellStyle name="Dziesiętny 2 4 2 3 5" xfId="1040" xr:uid="{00000000-0005-0000-0000-00000F040000}"/>
    <cellStyle name="Dziesiętny 2 4 2 3 6" xfId="1041" xr:uid="{00000000-0005-0000-0000-000010040000}"/>
    <cellStyle name="Dziesiętny 2 4 2 4" xfId="1042" xr:uid="{00000000-0005-0000-0000-000011040000}"/>
    <cellStyle name="Dziesiętny 2 4 2 4 2" xfId="1043" xr:uid="{00000000-0005-0000-0000-000012040000}"/>
    <cellStyle name="Dziesiętny 2 4 2 4 3" xfId="1044" xr:uid="{00000000-0005-0000-0000-000013040000}"/>
    <cellStyle name="Dziesiętny 2 4 2 4 4" xfId="1045" xr:uid="{00000000-0005-0000-0000-000014040000}"/>
    <cellStyle name="Dziesiętny 2 4 2 5" xfId="1046" xr:uid="{00000000-0005-0000-0000-000015040000}"/>
    <cellStyle name="Dziesiętny 2 4 2 5 2" xfId="1047" xr:uid="{00000000-0005-0000-0000-000016040000}"/>
    <cellStyle name="Dziesiętny 2 4 2 5 3" xfId="1048" xr:uid="{00000000-0005-0000-0000-000017040000}"/>
    <cellStyle name="Dziesiętny 2 4 2 5 4" xfId="1049" xr:uid="{00000000-0005-0000-0000-000018040000}"/>
    <cellStyle name="Dziesiętny 2 4 2 6" xfId="1050" xr:uid="{00000000-0005-0000-0000-000019040000}"/>
    <cellStyle name="Dziesiętny 2 4 2 7" xfId="1051" xr:uid="{00000000-0005-0000-0000-00001A040000}"/>
    <cellStyle name="Dziesiętny 2 4 2 8" xfId="1052" xr:uid="{00000000-0005-0000-0000-00001B040000}"/>
    <cellStyle name="Dziesiętny 2 4 3" xfId="1053" xr:uid="{00000000-0005-0000-0000-00001C040000}"/>
    <cellStyle name="Dziesiętny 2 4 3 2" xfId="1054" xr:uid="{00000000-0005-0000-0000-00001D040000}"/>
    <cellStyle name="Dziesiętny 2 4 3 2 2" xfId="1055" xr:uid="{00000000-0005-0000-0000-00001E040000}"/>
    <cellStyle name="Dziesiętny 2 4 3 2 2 2" xfId="1056" xr:uid="{00000000-0005-0000-0000-00001F040000}"/>
    <cellStyle name="Dziesiętny 2 4 3 2 2 3" xfId="1057" xr:uid="{00000000-0005-0000-0000-000020040000}"/>
    <cellStyle name="Dziesiętny 2 4 3 2 2 4" xfId="1058" xr:uid="{00000000-0005-0000-0000-000021040000}"/>
    <cellStyle name="Dziesiętny 2 4 3 2 3" xfId="1059" xr:uid="{00000000-0005-0000-0000-000022040000}"/>
    <cellStyle name="Dziesiętny 2 4 3 2 3 2" xfId="1060" xr:uid="{00000000-0005-0000-0000-000023040000}"/>
    <cellStyle name="Dziesiętny 2 4 3 2 3 3" xfId="1061" xr:uid="{00000000-0005-0000-0000-000024040000}"/>
    <cellStyle name="Dziesiętny 2 4 3 2 3 4" xfId="1062" xr:uid="{00000000-0005-0000-0000-000025040000}"/>
    <cellStyle name="Dziesiętny 2 4 3 2 4" xfId="1063" xr:uid="{00000000-0005-0000-0000-000026040000}"/>
    <cellStyle name="Dziesiętny 2 4 3 2 5" xfId="1064" xr:uid="{00000000-0005-0000-0000-000027040000}"/>
    <cellStyle name="Dziesiętny 2 4 3 2 6" xfId="1065" xr:uid="{00000000-0005-0000-0000-000028040000}"/>
    <cellStyle name="Dziesiętny 2 4 3 3" xfId="1066" xr:uid="{00000000-0005-0000-0000-000029040000}"/>
    <cellStyle name="Dziesiętny 2 4 3 3 2" xfId="1067" xr:uid="{00000000-0005-0000-0000-00002A040000}"/>
    <cellStyle name="Dziesiętny 2 4 3 3 2 2" xfId="1068" xr:uid="{00000000-0005-0000-0000-00002B040000}"/>
    <cellStyle name="Dziesiętny 2 4 3 3 2 3" xfId="1069" xr:uid="{00000000-0005-0000-0000-00002C040000}"/>
    <cellStyle name="Dziesiętny 2 4 3 3 2 4" xfId="1070" xr:uid="{00000000-0005-0000-0000-00002D040000}"/>
    <cellStyle name="Dziesiętny 2 4 3 3 3" xfId="1071" xr:uid="{00000000-0005-0000-0000-00002E040000}"/>
    <cellStyle name="Dziesiętny 2 4 3 3 3 2" xfId="1072" xr:uid="{00000000-0005-0000-0000-00002F040000}"/>
    <cellStyle name="Dziesiętny 2 4 3 3 3 3" xfId="1073" xr:uid="{00000000-0005-0000-0000-000030040000}"/>
    <cellStyle name="Dziesiętny 2 4 3 3 3 4" xfId="1074" xr:uid="{00000000-0005-0000-0000-000031040000}"/>
    <cellStyle name="Dziesiętny 2 4 3 3 4" xfId="1075" xr:uid="{00000000-0005-0000-0000-000032040000}"/>
    <cellStyle name="Dziesiętny 2 4 3 3 5" xfId="1076" xr:uid="{00000000-0005-0000-0000-000033040000}"/>
    <cellStyle name="Dziesiętny 2 4 3 3 6" xfId="1077" xr:uid="{00000000-0005-0000-0000-000034040000}"/>
    <cellStyle name="Dziesiętny 2 4 3 4" xfId="1078" xr:uid="{00000000-0005-0000-0000-000035040000}"/>
    <cellStyle name="Dziesiętny 2 4 3 4 2" xfId="1079" xr:uid="{00000000-0005-0000-0000-000036040000}"/>
    <cellStyle name="Dziesiętny 2 4 3 4 3" xfId="1080" xr:uid="{00000000-0005-0000-0000-000037040000}"/>
    <cellStyle name="Dziesiętny 2 4 3 4 4" xfId="1081" xr:uid="{00000000-0005-0000-0000-000038040000}"/>
    <cellStyle name="Dziesiętny 2 4 3 5" xfId="1082" xr:uid="{00000000-0005-0000-0000-000039040000}"/>
    <cellStyle name="Dziesiętny 2 4 3 5 2" xfId="1083" xr:uid="{00000000-0005-0000-0000-00003A040000}"/>
    <cellStyle name="Dziesiętny 2 4 3 5 3" xfId="1084" xr:uid="{00000000-0005-0000-0000-00003B040000}"/>
    <cellStyle name="Dziesiętny 2 4 3 5 4" xfId="1085" xr:uid="{00000000-0005-0000-0000-00003C040000}"/>
    <cellStyle name="Dziesiętny 2 4 3 6" xfId="1086" xr:uid="{00000000-0005-0000-0000-00003D040000}"/>
    <cellStyle name="Dziesiętny 2 4 3 7" xfId="1087" xr:uid="{00000000-0005-0000-0000-00003E040000}"/>
    <cellStyle name="Dziesiętny 2 4 3 8" xfId="1088" xr:uid="{00000000-0005-0000-0000-00003F040000}"/>
    <cellStyle name="Dziesiętny 2 4 4" xfId="1089" xr:uid="{00000000-0005-0000-0000-000040040000}"/>
    <cellStyle name="Dziesiętny 2 4 4 2" xfId="1090" xr:uid="{00000000-0005-0000-0000-000041040000}"/>
    <cellStyle name="Dziesiętny 2 4 4 2 2" xfId="1091" xr:uid="{00000000-0005-0000-0000-000042040000}"/>
    <cellStyle name="Dziesiętny 2 4 4 2 3" xfId="1092" xr:uid="{00000000-0005-0000-0000-000043040000}"/>
    <cellStyle name="Dziesiętny 2 4 4 2 4" xfId="1093" xr:uid="{00000000-0005-0000-0000-000044040000}"/>
    <cellStyle name="Dziesiętny 2 4 4 3" xfId="1094" xr:uid="{00000000-0005-0000-0000-000045040000}"/>
    <cellStyle name="Dziesiętny 2 4 4 3 2" xfId="1095" xr:uid="{00000000-0005-0000-0000-000046040000}"/>
    <cellStyle name="Dziesiętny 2 4 4 3 3" xfId="1096" xr:uid="{00000000-0005-0000-0000-000047040000}"/>
    <cellStyle name="Dziesiętny 2 4 4 3 4" xfId="1097" xr:uid="{00000000-0005-0000-0000-000048040000}"/>
    <cellStyle name="Dziesiętny 2 4 4 4" xfId="1098" xr:uid="{00000000-0005-0000-0000-000049040000}"/>
    <cellStyle name="Dziesiętny 2 4 4 5" xfId="1099" xr:uid="{00000000-0005-0000-0000-00004A040000}"/>
    <cellStyle name="Dziesiętny 2 4 4 6" xfId="1100" xr:uid="{00000000-0005-0000-0000-00004B040000}"/>
    <cellStyle name="Dziesiętny 2 4 5" xfId="1101" xr:uid="{00000000-0005-0000-0000-00004C040000}"/>
    <cellStyle name="Dziesiętny 2 4 5 2" xfId="1102" xr:uid="{00000000-0005-0000-0000-00004D040000}"/>
    <cellStyle name="Dziesiętny 2 4 5 2 2" xfId="1103" xr:uid="{00000000-0005-0000-0000-00004E040000}"/>
    <cellStyle name="Dziesiętny 2 4 5 2 3" xfId="1104" xr:uid="{00000000-0005-0000-0000-00004F040000}"/>
    <cellStyle name="Dziesiętny 2 4 5 2 4" xfId="1105" xr:uid="{00000000-0005-0000-0000-000050040000}"/>
    <cellStyle name="Dziesiętny 2 4 5 3" xfId="1106" xr:uid="{00000000-0005-0000-0000-000051040000}"/>
    <cellStyle name="Dziesiętny 2 4 5 3 2" xfId="1107" xr:uid="{00000000-0005-0000-0000-000052040000}"/>
    <cellStyle name="Dziesiętny 2 4 5 3 3" xfId="1108" xr:uid="{00000000-0005-0000-0000-000053040000}"/>
    <cellStyle name="Dziesiętny 2 4 5 3 4" xfId="1109" xr:uid="{00000000-0005-0000-0000-000054040000}"/>
    <cellStyle name="Dziesiętny 2 4 5 4" xfId="1110" xr:uid="{00000000-0005-0000-0000-000055040000}"/>
    <cellStyle name="Dziesiętny 2 4 5 5" xfId="1111" xr:uid="{00000000-0005-0000-0000-000056040000}"/>
    <cellStyle name="Dziesiętny 2 4 5 6" xfId="1112" xr:uid="{00000000-0005-0000-0000-000057040000}"/>
    <cellStyle name="Dziesiętny 2 4 6" xfId="1113" xr:uid="{00000000-0005-0000-0000-000058040000}"/>
    <cellStyle name="Dziesiętny 2 4 6 2" xfId="1114" xr:uid="{00000000-0005-0000-0000-000059040000}"/>
    <cellStyle name="Dziesiętny 2 4 6 3" xfId="1115" xr:uid="{00000000-0005-0000-0000-00005A040000}"/>
    <cellStyle name="Dziesiętny 2 4 6 4" xfId="1116" xr:uid="{00000000-0005-0000-0000-00005B040000}"/>
    <cellStyle name="Dziesiętny 2 4 7" xfId="1117" xr:uid="{00000000-0005-0000-0000-00005C040000}"/>
    <cellStyle name="Dziesiętny 2 4 7 2" xfId="1118" xr:uid="{00000000-0005-0000-0000-00005D040000}"/>
    <cellStyle name="Dziesiętny 2 4 7 3" xfId="1119" xr:uid="{00000000-0005-0000-0000-00005E040000}"/>
    <cellStyle name="Dziesiętny 2 4 7 4" xfId="1120" xr:uid="{00000000-0005-0000-0000-00005F040000}"/>
    <cellStyle name="Dziesiętny 2 4 8" xfId="1121" xr:uid="{00000000-0005-0000-0000-000060040000}"/>
    <cellStyle name="Dziesiętny 2 4 9" xfId="1122" xr:uid="{00000000-0005-0000-0000-000061040000}"/>
    <cellStyle name="Dziesiętny 2 5" xfId="1123" xr:uid="{00000000-0005-0000-0000-000062040000}"/>
    <cellStyle name="Dziesiętny 2 5 2" xfId="1124" xr:uid="{00000000-0005-0000-0000-000063040000}"/>
    <cellStyle name="Dziesiętny 2 5 2 2" xfId="1125" xr:uid="{00000000-0005-0000-0000-000064040000}"/>
    <cellStyle name="Dziesiętny 2 5 2 2 2" xfId="1126" xr:uid="{00000000-0005-0000-0000-000065040000}"/>
    <cellStyle name="Dziesiętny 2 5 2 2 2 2" xfId="1127" xr:uid="{00000000-0005-0000-0000-000066040000}"/>
    <cellStyle name="Dziesiętny 2 5 2 2 2 3" xfId="1128" xr:uid="{00000000-0005-0000-0000-000067040000}"/>
    <cellStyle name="Dziesiętny 2 5 2 2 2 4" xfId="1129" xr:uid="{00000000-0005-0000-0000-000068040000}"/>
    <cellStyle name="Dziesiętny 2 5 2 2 3" xfId="1130" xr:uid="{00000000-0005-0000-0000-000069040000}"/>
    <cellStyle name="Dziesiętny 2 5 2 2 3 2" xfId="1131" xr:uid="{00000000-0005-0000-0000-00006A040000}"/>
    <cellStyle name="Dziesiętny 2 5 2 2 3 3" xfId="1132" xr:uid="{00000000-0005-0000-0000-00006B040000}"/>
    <cellStyle name="Dziesiętny 2 5 2 2 3 4" xfId="1133" xr:uid="{00000000-0005-0000-0000-00006C040000}"/>
    <cellStyle name="Dziesiętny 2 5 2 2 4" xfId="1134" xr:uid="{00000000-0005-0000-0000-00006D040000}"/>
    <cellStyle name="Dziesiętny 2 5 2 2 5" xfId="1135" xr:uid="{00000000-0005-0000-0000-00006E040000}"/>
    <cellStyle name="Dziesiętny 2 5 2 2 6" xfId="1136" xr:uid="{00000000-0005-0000-0000-00006F040000}"/>
    <cellStyle name="Dziesiętny 2 5 2 3" xfId="1137" xr:uid="{00000000-0005-0000-0000-000070040000}"/>
    <cellStyle name="Dziesiętny 2 5 2 3 2" xfId="1138" xr:uid="{00000000-0005-0000-0000-000071040000}"/>
    <cellStyle name="Dziesiętny 2 5 2 3 2 2" xfId="1139" xr:uid="{00000000-0005-0000-0000-000072040000}"/>
    <cellStyle name="Dziesiętny 2 5 2 3 2 3" xfId="1140" xr:uid="{00000000-0005-0000-0000-000073040000}"/>
    <cellStyle name="Dziesiętny 2 5 2 3 2 4" xfId="1141" xr:uid="{00000000-0005-0000-0000-000074040000}"/>
    <cellStyle name="Dziesiętny 2 5 2 3 3" xfId="1142" xr:uid="{00000000-0005-0000-0000-000075040000}"/>
    <cellStyle name="Dziesiętny 2 5 2 3 3 2" xfId="1143" xr:uid="{00000000-0005-0000-0000-000076040000}"/>
    <cellStyle name="Dziesiętny 2 5 2 3 3 3" xfId="1144" xr:uid="{00000000-0005-0000-0000-000077040000}"/>
    <cellStyle name="Dziesiętny 2 5 2 3 3 4" xfId="1145" xr:uid="{00000000-0005-0000-0000-000078040000}"/>
    <cellStyle name="Dziesiętny 2 5 2 3 4" xfId="1146" xr:uid="{00000000-0005-0000-0000-000079040000}"/>
    <cellStyle name="Dziesiętny 2 5 2 3 5" xfId="1147" xr:uid="{00000000-0005-0000-0000-00007A040000}"/>
    <cellStyle name="Dziesiętny 2 5 2 3 6" xfId="1148" xr:uid="{00000000-0005-0000-0000-00007B040000}"/>
    <cellStyle name="Dziesiętny 2 5 2 4" xfId="1149" xr:uid="{00000000-0005-0000-0000-00007C040000}"/>
    <cellStyle name="Dziesiętny 2 5 2 4 2" xfId="1150" xr:uid="{00000000-0005-0000-0000-00007D040000}"/>
    <cellStyle name="Dziesiętny 2 5 2 4 3" xfId="1151" xr:uid="{00000000-0005-0000-0000-00007E040000}"/>
    <cellStyle name="Dziesiętny 2 5 2 4 4" xfId="1152" xr:uid="{00000000-0005-0000-0000-00007F040000}"/>
    <cellStyle name="Dziesiętny 2 5 2 5" xfId="1153" xr:uid="{00000000-0005-0000-0000-000080040000}"/>
    <cellStyle name="Dziesiętny 2 5 2 5 2" xfId="1154" xr:uid="{00000000-0005-0000-0000-000081040000}"/>
    <cellStyle name="Dziesiętny 2 5 2 5 3" xfId="1155" xr:uid="{00000000-0005-0000-0000-000082040000}"/>
    <cellStyle name="Dziesiętny 2 5 2 5 4" xfId="1156" xr:uid="{00000000-0005-0000-0000-000083040000}"/>
    <cellStyle name="Dziesiętny 2 5 2 6" xfId="1157" xr:uid="{00000000-0005-0000-0000-000084040000}"/>
    <cellStyle name="Dziesiętny 2 5 2 7" xfId="1158" xr:uid="{00000000-0005-0000-0000-000085040000}"/>
    <cellStyle name="Dziesiętny 2 5 2 8" xfId="1159" xr:uid="{00000000-0005-0000-0000-000086040000}"/>
    <cellStyle name="Dziesiętny 2 5 3" xfId="1160" xr:uid="{00000000-0005-0000-0000-000087040000}"/>
    <cellStyle name="Dziesiętny 2 5 3 2" xfId="1161" xr:uid="{00000000-0005-0000-0000-000088040000}"/>
    <cellStyle name="Dziesiętny 2 5 3 2 2" xfId="1162" xr:uid="{00000000-0005-0000-0000-000089040000}"/>
    <cellStyle name="Dziesiętny 2 5 3 2 3" xfId="1163" xr:uid="{00000000-0005-0000-0000-00008A040000}"/>
    <cellStyle name="Dziesiętny 2 5 3 2 4" xfId="1164" xr:uid="{00000000-0005-0000-0000-00008B040000}"/>
    <cellStyle name="Dziesiętny 2 5 3 3" xfId="1165" xr:uid="{00000000-0005-0000-0000-00008C040000}"/>
    <cellStyle name="Dziesiętny 2 5 3 3 2" xfId="1166" xr:uid="{00000000-0005-0000-0000-00008D040000}"/>
    <cellStyle name="Dziesiętny 2 5 3 3 3" xfId="1167" xr:uid="{00000000-0005-0000-0000-00008E040000}"/>
    <cellStyle name="Dziesiętny 2 5 3 3 4" xfId="1168" xr:uid="{00000000-0005-0000-0000-00008F040000}"/>
    <cellStyle name="Dziesiętny 2 5 3 4" xfId="1169" xr:uid="{00000000-0005-0000-0000-000090040000}"/>
    <cellStyle name="Dziesiętny 2 5 3 5" xfId="1170" xr:uid="{00000000-0005-0000-0000-000091040000}"/>
    <cellStyle name="Dziesiętny 2 5 3 6" xfId="1171" xr:uid="{00000000-0005-0000-0000-000092040000}"/>
    <cellStyle name="Dziesiętny 2 5 4" xfId="1172" xr:uid="{00000000-0005-0000-0000-000093040000}"/>
    <cellStyle name="Dziesiętny 2 5 4 2" xfId="1173" xr:uid="{00000000-0005-0000-0000-000094040000}"/>
    <cellStyle name="Dziesiętny 2 5 4 2 2" xfId="1174" xr:uid="{00000000-0005-0000-0000-000095040000}"/>
    <cellStyle name="Dziesiętny 2 5 4 2 3" xfId="1175" xr:uid="{00000000-0005-0000-0000-000096040000}"/>
    <cellStyle name="Dziesiętny 2 5 4 2 4" xfId="1176" xr:uid="{00000000-0005-0000-0000-000097040000}"/>
    <cellStyle name="Dziesiętny 2 5 4 3" xfId="1177" xr:uid="{00000000-0005-0000-0000-000098040000}"/>
    <cellStyle name="Dziesiętny 2 5 4 3 2" xfId="1178" xr:uid="{00000000-0005-0000-0000-000099040000}"/>
    <cellStyle name="Dziesiętny 2 5 4 3 3" xfId="1179" xr:uid="{00000000-0005-0000-0000-00009A040000}"/>
    <cellStyle name="Dziesiętny 2 5 4 3 4" xfId="1180" xr:uid="{00000000-0005-0000-0000-00009B040000}"/>
    <cellStyle name="Dziesiętny 2 5 4 4" xfId="1181" xr:uid="{00000000-0005-0000-0000-00009C040000}"/>
    <cellStyle name="Dziesiętny 2 5 4 5" xfId="1182" xr:uid="{00000000-0005-0000-0000-00009D040000}"/>
    <cellStyle name="Dziesiętny 2 5 4 6" xfId="1183" xr:uid="{00000000-0005-0000-0000-00009E040000}"/>
    <cellStyle name="Dziesiętny 2 5 5" xfId="1184" xr:uid="{00000000-0005-0000-0000-00009F040000}"/>
    <cellStyle name="Dziesiętny 2 5 5 2" xfId="1185" xr:uid="{00000000-0005-0000-0000-0000A0040000}"/>
    <cellStyle name="Dziesiętny 2 5 5 3" xfId="1186" xr:uid="{00000000-0005-0000-0000-0000A1040000}"/>
    <cellStyle name="Dziesiętny 2 5 5 4" xfId="1187" xr:uid="{00000000-0005-0000-0000-0000A2040000}"/>
    <cellStyle name="Dziesiętny 2 5 6" xfId="1188" xr:uid="{00000000-0005-0000-0000-0000A3040000}"/>
    <cellStyle name="Dziesiętny 2 5 6 2" xfId="1189" xr:uid="{00000000-0005-0000-0000-0000A4040000}"/>
    <cellStyle name="Dziesiętny 2 5 6 3" xfId="1190" xr:uid="{00000000-0005-0000-0000-0000A5040000}"/>
    <cellStyle name="Dziesiętny 2 5 6 4" xfId="1191" xr:uid="{00000000-0005-0000-0000-0000A6040000}"/>
    <cellStyle name="Dziesiętny 2 5 7" xfId="1192" xr:uid="{00000000-0005-0000-0000-0000A7040000}"/>
    <cellStyle name="Dziesiętny 2 5 8" xfId="1193" xr:uid="{00000000-0005-0000-0000-0000A8040000}"/>
    <cellStyle name="Dziesiętny 2 5 9" xfId="1194" xr:uid="{00000000-0005-0000-0000-0000A9040000}"/>
    <cellStyle name="Dziesiętny 2 6" xfId="1195" xr:uid="{00000000-0005-0000-0000-0000AA040000}"/>
    <cellStyle name="Dziesiętny 2 6 2" xfId="1196" xr:uid="{00000000-0005-0000-0000-0000AB040000}"/>
    <cellStyle name="Dziesiętny 2 6 2 2" xfId="1197" xr:uid="{00000000-0005-0000-0000-0000AC040000}"/>
    <cellStyle name="Dziesiętny 2 6 2 2 2" xfId="1198" xr:uid="{00000000-0005-0000-0000-0000AD040000}"/>
    <cellStyle name="Dziesiętny 2 6 2 2 3" xfId="1199" xr:uid="{00000000-0005-0000-0000-0000AE040000}"/>
    <cellStyle name="Dziesiętny 2 6 2 2 4" xfId="1200" xr:uid="{00000000-0005-0000-0000-0000AF040000}"/>
    <cellStyle name="Dziesiętny 2 6 2 3" xfId="1201" xr:uid="{00000000-0005-0000-0000-0000B0040000}"/>
    <cellStyle name="Dziesiętny 2 6 2 3 2" xfId="1202" xr:uid="{00000000-0005-0000-0000-0000B1040000}"/>
    <cellStyle name="Dziesiętny 2 6 2 3 3" xfId="1203" xr:uid="{00000000-0005-0000-0000-0000B2040000}"/>
    <cellStyle name="Dziesiętny 2 6 2 3 4" xfId="1204" xr:uid="{00000000-0005-0000-0000-0000B3040000}"/>
    <cellStyle name="Dziesiętny 2 6 2 4" xfId="1205" xr:uid="{00000000-0005-0000-0000-0000B4040000}"/>
    <cellStyle name="Dziesiętny 2 6 2 5" xfId="1206" xr:uid="{00000000-0005-0000-0000-0000B5040000}"/>
    <cellStyle name="Dziesiętny 2 6 2 6" xfId="1207" xr:uid="{00000000-0005-0000-0000-0000B6040000}"/>
    <cellStyle name="Dziesiętny 2 6 3" xfId="1208" xr:uid="{00000000-0005-0000-0000-0000B7040000}"/>
    <cellStyle name="Dziesiętny 2 6 3 2" xfId="1209" xr:uid="{00000000-0005-0000-0000-0000B8040000}"/>
    <cellStyle name="Dziesiętny 2 6 3 2 2" xfId="1210" xr:uid="{00000000-0005-0000-0000-0000B9040000}"/>
    <cellStyle name="Dziesiętny 2 6 3 2 3" xfId="1211" xr:uid="{00000000-0005-0000-0000-0000BA040000}"/>
    <cellStyle name="Dziesiętny 2 6 3 2 4" xfId="1212" xr:uid="{00000000-0005-0000-0000-0000BB040000}"/>
    <cellStyle name="Dziesiętny 2 6 3 3" xfId="1213" xr:uid="{00000000-0005-0000-0000-0000BC040000}"/>
    <cellStyle name="Dziesiętny 2 6 3 3 2" xfId="1214" xr:uid="{00000000-0005-0000-0000-0000BD040000}"/>
    <cellStyle name="Dziesiętny 2 6 3 3 3" xfId="1215" xr:uid="{00000000-0005-0000-0000-0000BE040000}"/>
    <cellStyle name="Dziesiętny 2 6 3 3 4" xfId="1216" xr:uid="{00000000-0005-0000-0000-0000BF040000}"/>
    <cellStyle name="Dziesiętny 2 6 3 4" xfId="1217" xr:uid="{00000000-0005-0000-0000-0000C0040000}"/>
    <cellStyle name="Dziesiętny 2 6 3 5" xfId="1218" xr:uid="{00000000-0005-0000-0000-0000C1040000}"/>
    <cellStyle name="Dziesiętny 2 6 3 6" xfId="1219" xr:uid="{00000000-0005-0000-0000-0000C2040000}"/>
    <cellStyle name="Dziesiętny 2 6 4" xfId="1220" xr:uid="{00000000-0005-0000-0000-0000C3040000}"/>
    <cellStyle name="Dziesiętny 2 6 4 2" xfId="1221" xr:uid="{00000000-0005-0000-0000-0000C4040000}"/>
    <cellStyle name="Dziesiętny 2 6 4 3" xfId="1222" xr:uid="{00000000-0005-0000-0000-0000C5040000}"/>
    <cellStyle name="Dziesiętny 2 6 4 4" xfId="1223" xr:uid="{00000000-0005-0000-0000-0000C6040000}"/>
    <cellStyle name="Dziesiętny 2 6 5" xfId="1224" xr:uid="{00000000-0005-0000-0000-0000C7040000}"/>
    <cellStyle name="Dziesiętny 2 6 5 2" xfId="1225" xr:uid="{00000000-0005-0000-0000-0000C8040000}"/>
    <cellStyle name="Dziesiętny 2 6 5 3" xfId="1226" xr:uid="{00000000-0005-0000-0000-0000C9040000}"/>
    <cellStyle name="Dziesiętny 2 6 5 4" xfId="1227" xr:uid="{00000000-0005-0000-0000-0000CA040000}"/>
    <cellStyle name="Dziesiętny 2 6 6" xfId="1228" xr:uid="{00000000-0005-0000-0000-0000CB040000}"/>
    <cellStyle name="Dziesiętny 2 6 7" xfId="1229" xr:uid="{00000000-0005-0000-0000-0000CC040000}"/>
    <cellStyle name="Dziesiętny 2 6 8" xfId="1230" xr:uid="{00000000-0005-0000-0000-0000CD040000}"/>
    <cellStyle name="Dziesiętny 2 7" xfId="1231" xr:uid="{00000000-0005-0000-0000-0000CE040000}"/>
    <cellStyle name="Dziesiętny 2 7 2" xfId="1232" xr:uid="{00000000-0005-0000-0000-0000CF040000}"/>
    <cellStyle name="Dziesiętny 2 7 2 2" xfId="1233" xr:uid="{00000000-0005-0000-0000-0000D0040000}"/>
    <cellStyle name="Dziesiętny 2 7 2 2 2" xfId="1234" xr:uid="{00000000-0005-0000-0000-0000D1040000}"/>
    <cellStyle name="Dziesiętny 2 7 2 2 3" xfId="1235" xr:uid="{00000000-0005-0000-0000-0000D2040000}"/>
    <cellStyle name="Dziesiętny 2 7 2 2 4" xfId="1236" xr:uid="{00000000-0005-0000-0000-0000D3040000}"/>
    <cellStyle name="Dziesiętny 2 7 2 3" xfId="1237" xr:uid="{00000000-0005-0000-0000-0000D4040000}"/>
    <cellStyle name="Dziesiętny 2 7 2 3 2" xfId="1238" xr:uid="{00000000-0005-0000-0000-0000D5040000}"/>
    <cellStyle name="Dziesiętny 2 7 2 3 3" xfId="1239" xr:uid="{00000000-0005-0000-0000-0000D6040000}"/>
    <cellStyle name="Dziesiętny 2 7 2 3 4" xfId="1240" xr:uid="{00000000-0005-0000-0000-0000D7040000}"/>
    <cellStyle name="Dziesiętny 2 7 2 4" xfId="1241" xr:uid="{00000000-0005-0000-0000-0000D8040000}"/>
    <cellStyle name="Dziesiętny 2 7 2 5" xfId="1242" xr:uid="{00000000-0005-0000-0000-0000D9040000}"/>
    <cellStyle name="Dziesiętny 2 7 2 6" xfId="1243" xr:uid="{00000000-0005-0000-0000-0000DA040000}"/>
    <cellStyle name="Dziesiętny 2 7 3" xfId="1244" xr:uid="{00000000-0005-0000-0000-0000DB040000}"/>
    <cellStyle name="Dziesiętny 2 7 3 2" xfId="1245" xr:uid="{00000000-0005-0000-0000-0000DC040000}"/>
    <cellStyle name="Dziesiętny 2 7 3 2 2" xfId="1246" xr:uid="{00000000-0005-0000-0000-0000DD040000}"/>
    <cellStyle name="Dziesiętny 2 7 3 2 3" xfId="1247" xr:uid="{00000000-0005-0000-0000-0000DE040000}"/>
    <cellStyle name="Dziesiętny 2 7 3 2 4" xfId="1248" xr:uid="{00000000-0005-0000-0000-0000DF040000}"/>
    <cellStyle name="Dziesiętny 2 7 3 3" xfId="1249" xr:uid="{00000000-0005-0000-0000-0000E0040000}"/>
    <cellStyle name="Dziesiętny 2 7 3 3 2" xfId="1250" xr:uid="{00000000-0005-0000-0000-0000E1040000}"/>
    <cellStyle name="Dziesiętny 2 7 3 3 3" xfId="1251" xr:uid="{00000000-0005-0000-0000-0000E2040000}"/>
    <cellStyle name="Dziesiętny 2 7 3 3 4" xfId="1252" xr:uid="{00000000-0005-0000-0000-0000E3040000}"/>
    <cellStyle name="Dziesiętny 2 7 3 4" xfId="1253" xr:uid="{00000000-0005-0000-0000-0000E4040000}"/>
    <cellStyle name="Dziesiętny 2 7 3 5" xfId="1254" xr:uid="{00000000-0005-0000-0000-0000E5040000}"/>
    <cellStyle name="Dziesiętny 2 7 3 6" xfId="1255" xr:uid="{00000000-0005-0000-0000-0000E6040000}"/>
    <cellStyle name="Dziesiętny 2 7 4" xfId="1256" xr:uid="{00000000-0005-0000-0000-0000E7040000}"/>
    <cellStyle name="Dziesiętny 2 7 4 2" xfId="1257" xr:uid="{00000000-0005-0000-0000-0000E8040000}"/>
    <cellStyle name="Dziesiętny 2 7 4 3" xfId="1258" xr:uid="{00000000-0005-0000-0000-0000E9040000}"/>
    <cellStyle name="Dziesiętny 2 7 4 4" xfId="1259" xr:uid="{00000000-0005-0000-0000-0000EA040000}"/>
    <cellStyle name="Dziesiętny 2 7 5" xfId="1260" xr:uid="{00000000-0005-0000-0000-0000EB040000}"/>
    <cellStyle name="Dziesiętny 2 7 5 2" xfId="1261" xr:uid="{00000000-0005-0000-0000-0000EC040000}"/>
    <cellStyle name="Dziesiętny 2 7 5 3" xfId="1262" xr:uid="{00000000-0005-0000-0000-0000ED040000}"/>
    <cellStyle name="Dziesiętny 2 7 5 4" xfId="1263" xr:uid="{00000000-0005-0000-0000-0000EE040000}"/>
    <cellStyle name="Dziesiętny 2 7 6" xfId="1264" xr:uid="{00000000-0005-0000-0000-0000EF040000}"/>
    <cellStyle name="Dziesiętny 2 7 7" xfId="1265" xr:uid="{00000000-0005-0000-0000-0000F0040000}"/>
    <cellStyle name="Dziesiętny 2 7 8" xfId="1266" xr:uid="{00000000-0005-0000-0000-0000F1040000}"/>
    <cellStyle name="Dziesiętny 2 8" xfId="1267" xr:uid="{00000000-0005-0000-0000-0000F2040000}"/>
    <cellStyle name="Dziesiętny 2 8 2" xfId="1268" xr:uid="{00000000-0005-0000-0000-0000F3040000}"/>
    <cellStyle name="Dziesiętny 2 8 2 2" xfId="1269" xr:uid="{00000000-0005-0000-0000-0000F4040000}"/>
    <cellStyle name="Dziesiętny 2 8 2 2 2" xfId="1270" xr:uid="{00000000-0005-0000-0000-0000F5040000}"/>
    <cellStyle name="Dziesiętny 2 8 2 2 3" xfId="1271" xr:uid="{00000000-0005-0000-0000-0000F6040000}"/>
    <cellStyle name="Dziesiętny 2 8 2 2 4" xfId="1272" xr:uid="{00000000-0005-0000-0000-0000F7040000}"/>
    <cellStyle name="Dziesiętny 2 8 2 3" xfId="1273" xr:uid="{00000000-0005-0000-0000-0000F8040000}"/>
    <cellStyle name="Dziesiętny 2 8 2 3 2" xfId="1274" xr:uid="{00000000-0005-0000-0000-0000F9040000}"/>
    <cellStyle name="Dziesiętny 2 8 2 3 3" xfId="1275" xr:uid="{00000000-0005-0000-0000-0000FA040000}"/>
    <cellStyle name="Dziesiętny 2 8 2 3 4" xfId="1276" xr:uid="{00000000-0005-0000-0000-0000FB040000}"/>
    <cellStyle name="Dziesiętny 2 8 2 4" xfId="1277" xr:uid="{00000000-0005-0000-0000-0000FC040000}"/>
    <cellStyle name="Dziesiętny 2 8 2 5" xfId="1278" xr:uid="{00000000-0005-0000-0000-0000FD040000}"/>
    <cellStyle name="Dziesiętny 2 8 2 6" xfId="1279" xr:uid="{00000000-0005-0000-0000-0000FE040000}"/>
    <cellStyle name="Dziesiętny 2 8 3" xfId="1280" xr:uid="{00000000-0005-0000-0000-0000FF040000}"/>
    <cellStyle name="Dziesiętny 2 8 3 2" xfId="1281" xr:uid="{00000000-0005-0000-0000-000000050000}"/>
    <cellStyle name="Dziesiętny 2 8 3 2 2" xfId="1282" xr:uid="{00000000-0005-0000-0000-000001050000}"/>
    <cellStyle name="Dziesiętny 2 8 3 2 3" xfId="1283" xr:uid="{00000000-0005-0000-0000-000002050000}"/>
    <cellStyle name="Dziesiętny 2 8 3 2 4" xfId="1284" xr:uid="{00000000-0005-0000-0000-000003050000}"/>
    <cellStyle name="Dziesiętny 2 8 3 3" xfId="1285" xr:uid="{00000000-0005-0000-0000-000004050000}"/>
    <cellStyle name="Dziesiętny 2 8 3 3 2" xfId="1286" xr:uid="{00000000-0005-0000-0000-000005050000}"/>
    <cellStyle name="Dziesiętny 2 8 3 3 3" xfId="1287" xr:uid="{00000000-0005-0000-0000-000006050000}"/>
    <cellStyle name="Dziesiętny 2 8 3 3 4" xfId="1288" xr:uid="{00000000-0005-0000-0000-000007050000}"/>
    <cellStyle name="Dziesiętny 2 8 3 4" xfId="1289" xr:uid="{00000000-0005-0000-0000-000008050000}"/>
    <cellStyle name="Dziesiętny 2 8 3 5" xfId="1290" xr:uid="{00000000-0005-0000-0000-000009050000}"/>
    <cellStyle name="Dziesiętny 2 8 3 6" xfId="1291" xr:uid="{00000000-0005-0000-0000-00000A050000}"/>
    <cellStyle name="Dziesiętny 2 8 4" xfId="1292" xr:uid="{00000000-0005-0000-0000-00000B050000}"/>
    <cellStyle name="Dziesiętny 2 8 4 2" xfId="1293" xr:uid="{00000000-0005-0000-0000-00000C050000}"/>
    <cellStyle name="Dziesiętny 2 8 4 3" xfId="1294" xr:uid="{00000000-0005-0000-0000-00000D050000}"/>
    <cellStyle name="Dziesiętny 2 8 4 4" xfId="1295" xr:uid="{00000000-0005-0000-0000-00000E050000}"/>
    <cellStyle name="Dziesiętny 2 8 5" xfId="1296" xr:uid="{00000000-0005-0000-0000-00000F050000}"/>
    <cellStyle name="Dziesiętny 2 8 5 2" xfId="1297" xr:uid="{00000000-0005-0000-0000-000010050000}"/>
    <cellStyle name="Dziesiętny 2 8 5 3" xfId="1298" xr:uid="{00000000-0005-0000-0000-000011050000}"/>
    <cellStyle name="Dziesiętny 2 8 5 4" xfId="1299" xr:uid="{00000000-0005-0000-0000-000012050000}"/>
    <cellStyle name="Dziesiętny 2 8 6" xfId="1300" xr:uid="{00000000-0005-0000-0000-000013050000}"/>
    <cellStyle name="Dziesiętny 2 8 7" xfId="1301" xr:uid="{00000000-0005-0000-0000-000014050000}"/>
    <cellStyle name="Dziesiętny 2 8 8" xfId="1302" xr:uid="{00000000-0005-0000-0000-000015050000}"/>
    <cellStyle name="Dziesiętny 2 9" xfId="1303" xr:uid="{00000000-0005-0000-0000-000016050000}"/>
    <cellStyle name="Dziesiętny 2 9 2" xfId="1304" xr:uid="{00000000-0005-0000-0000-000017050000}"/>
    <cellStyle name="Dziesiętny 2 9 2 2" xfId="1305" xr:uid="{00000000-0005-0000-0000-000018050000}"/>
    <cellStyle name="Dziesiętny 2 9 2 3" xfId="1306" xr:uid="{00000000-0005-0000-0000-000019050000}"/>
    <cellStyle name="Dziesiętny 2 9 2 4" xfId="1307" xr:uid="{00000000-0005-0000-0000-00001A050000}"/>
    <cellStyle name="Dziesiętny 2 9 3" xfId="1308" xr:uid="{00000000-0005-0000-0000-00001B050000}"/>
    <cellStyle name="Dziesiętny 2 9 3 2" xfId="1309" xr:uid="{00000000-0005-0000-0000-00001C050000}"/>
    <cellStyle name="Dziesiętny 2 9 3 3" xfId="1310" xr:uid="{00000000-0005-0000-0000-00001D050000}"/>
    <cellStyle name="Dziesiętny 2 9 3 4" xfId="1311" xr:uid="{00000000-0005-0000-0000-00001E050000}"/>
    <cellStyle name="Dziesiętny 2 9 4" xfId="1312" xr:uid="{00000000-0005-0000-0000-00001F050000}"/>
    <cellStyle name="Dziesiętny 2 9 5" xfId="1313" xr:uid="{00000000-0005-0000-0000-000020050000}"/>
    <cellStyle name="Dziesiętny 2 9 6" xfId="1314" xr:uid="{00000000-0005-0000-0000-000021050000}"/>
    <cellStyle name="Dziesiętny 20" xfId="1315" xr:uid="{00000000-0005-0000-0000-000022050000}"/>
    <cellStyle name="Dziesiętny 20 2" xfId="1316" xr:uid="{00000000-0005-0000-0000-000023050000}"/>
    <cellStyle name="Dziesiętny 20 2 2" xfId="1317" xr:uid="{00000000-0005-0000-0000-000024050000}"/>
    <cellStyle name="Dziesiętny 20 2 3" xfId="1318" xr:uid="{00000000-0005-0000-0000-000025050000}"/>
    <cellStyle name="Dziesiętny 20 2 4" xfId="1319" xr:uid="{00000000-0005-0000-0000-000026050000}"/>
    <cellStyle name="Dziesiętny 20 3" xfId="1320" xr:uid="{00000000-0005-0000-0000-000027050000}"/>
    <cellStyle name="Dziesiętny 20 3 2" xfId="1321" xr:uid="{00000000-0005-0000-0000-000028050000}"/>
    <cellStyle name="Dziesiętny 20 3 3" xfId="1322" xr:uid="{00000000-0005-0000-0000-000029050000}"/>
    <cellStyle name="Dziesiętny 20 3 4" xfId="1323" xr:uid="{00000000-0005-0000-0000-00002A050000}"/>
    <cellStyle name="Dziesiętny 20 4" xfId="1324" xr:uid="{00000000-0005-0000-0000-00002B050000}"/>
    <cellStyle name="Dziesiętny 20 5" xfId="1325" xr:uid="{00000000-0005-0000-0000-00002C050000}"/>
    <cellStyle name="Dziesiętny 20 6" xfId="1326" xr:uid="{00000000-0005-0000-0000-00002D050000}"/>
    <cellStyle name="Dziesiętny 21" xfId="1327" xr:uid="{00000000-0005-0000-0000-00002E050000}"/>
    <cellStyle name="Dziesiętny 21 2" xfId="1328" xr:uid="{00000000-0005-0000-0000-00002F050000}"/>
    <cellStyle name="Dziesiętny 21 2 2" xfId="1329" xr:uid="{00000000-0005-0000-0000-000030050000}"/>
    <cellStyle name="Dziesiętny 21 2 3" xfId="1330" xr:uid="{00000000-0005-0000-0000-000031050000}"/>
    <cellStyle name="Dziesiętny 21 3" xfId="1331" xr:uid="{00000000-0005-0000-0000-000032050000}"/>
    <cellStyle name="Dziesiętny 21 3 2" xfId="1332" xr:uid="{00000000-0005-0000-0000-000033050000}"/>
    <cellStyle name="Dziesiętny 21 3 3" xfId="1333" xr:uid="{00000000-0005-0000-0000-000034050000}"/>
    <cellStyle name="Dziesiętny 21 4" xfId="1334" xr:uid="{00000000-0005-0000-0000-000035050000}"/>
    <cellStyle name="Dziesiętny 21 5" xfId="1335" xr:uid="{00000000-0005-0000-0000-000036050000}"/>
    <cellStyle name="Dziesiętny 22" xfId="1336" xr:uid="{00000000-0005-0000-0000-000037050000}"/>
    <cellStyle name="Dziesiętny 22 2" xfId="1337" xr:uid="{00000000-0005-0000-0000-000038050000}"/>
    <cellStyle name="Dziesiętny 22 2 2" xfId="1338" xr:uid="{00000000-0005-0000-0000-000039050000}"/>
    <cellStyle name="Dziesiętny 22 2 3" xfId="1339" xr:uid="{00000000-0005-0000-0000-00003A050000}"/>
    <cellStyle name="Dziesiętny 22 2 4" xfId="1340" xr:uid="{00000000-0005-0000-0000-00003B050000}"/>
    <cellStyle name="Dziesiętny 22 3" xfId="1341" xr:uid="{00000000-0005-0000-0000-00003C050000}"/>
    <cellStyle name="Dziesiętny 22 3 2" xfId="1342" xr:uid="{00000000-0005-0000-0000-00003D050000}"/>
    <cellStyle name="Dziesiętny 22 3 3" xfId="1343" xr:uid="{00000000-0005-0000-0000-00003E050000}"/>
    <cellStyle name="Dziesiętny 22 3 4" xfId="1344" xr:uid="{00000000-0005-0000-0000-00003F050000}"/>
    <cellStyle name="Dziesiętny 22 4" xfId="1345" xr:uid="{00000000-0005-0000-0000-000040050000}"/>
    <cellStyle name="Dziesiętny 22 5" xfId="1346" xr:uid="{00000000-0005-0000-0000-000041050000}"/>
    <cellStyle name="Dziesiętny 22 6" xfId="1347" xr:uid="{00000000-0005-0000-0000-000042050000}"/>
    <cellStyle name="Dziesiętny 23" xfId="1348" xr:uid="{00000000-0005-0000-0000-000043050000}"/>
    <cellStyle name="Dziesiętny 23 2" xfId="1349" xr:uid="{00000000-0005-0000-0000-000044050000}"/>
    <cellStyle name="Dziesiętny 23 2 2" xfId="1350" xr:uid="{00000000-0005-0000-0000-000045050000}"/>
    <cellStyle name="Dziesiętny 23 2 3" xfId="1351" xr:uid="{00000000-0005-0000-0000-000046050000}"/>
    <cellStyle name="Dziesiętny 23 2 4" xfId="1352" xr:uid="{00000000-0005-0000-0000-000047050000}"/>
    <cellStyle name="Dziesiętny 23 3" xfId="1353" xr:uid="{00000000-0005-0000-0000-000048050000}"/>
    <cellStyle name="Dziesiętny 23 3 2" xfId="1354" xr:uid="{00000000-0005-0000-0000-000049050000}"/>
    <cellStyle name="Dziesiętny 23 3 3" xfId="1355" xr:uid="{00000000-0005-0000-0000-00004A050000}"/>
    <cellStyle name="Dziesiętny 23 3 4" xfId="1356" xr:uid="{00000000-0005-0000-0000-00004B050000}"/>
    <cellStyle name="Dziesiętny 23 4" xfId="1357" xr:uid="{00000000-0005-0000-0000-00004C050000}"/>
    <cellStyle name="Dziesiętny 23 5" xfId="1358" xr:uid="{00000000-0005-0000-0000-00004D050000}"/>
    <cellStyle name="Dziesiętny 23 6" xfId="1359" xr:uid="{00000000-0005-0000-0000-00004E050000}"/>
    <cellStyle name="Dziesiętny 24" xfId="1360" xr:uid="{00000000-0005-0000-0000-00004F050000}"/>
    <cellStyle name="Dziesiętny 24 2" xfId="1361" xr:uid="{00000000-0005-0000-0000-000050050000}"/>
    <cellStyle name="Dziesiętny 24 3" xfId="1362" xr:uid="{00000000-0005-0000-0000-000051050000}"/>
    <cellStyle name="Dziesiętny 25" xfId="1363" xr:uid="{00000000-0005-0000-0000-000052050000}"/>
    <cellStyle name="Dziesiętny 25 2" xfId="1364" xr:uid="{00000000-0005-0000-0000-000053050000}"/>
    <cellStyle name="Dziesiętny 25 3" xfId="1365" xr:uid="{00000000-0005-0000-0000-000054050000}"/>
    <cellStyle name="Dziesiętny 26" xfId="1366" xr:uid="{00000000-0005-0000-0000-000055050000}"/>
    <cellStyle name="Dziesiętny 26 2" xfId="1367" xr:uid="{00000000-0005-0000-0000-000056050000}"/>
    <cellStyle name="Dziesiętny 26 3" xfId="1368" xr:uid="{00000000-0005-0000-0000-000057050000}"/>
    <cellStyle name="Dziesiętny 27" xfId="1369" xr:uid="{00000000-0005-0000-0000-000058050000}"/>
    <cellStyle name="Dziesiętny 27 2" xfId="1370" xr:uid="{00000000-0005-0000-0000-000059050000}"/>
    <cellStyle name="Dziesiętny 27 3" xfId="1371" xr:uid="{00000000-0005-0000-0000-00005A050000}"/>
    <cellStyle name="Dziesiętny 27 4" xfId="1372" xr:uid="{00000000-0005-0000-0000-00005B050000}"/>
    <cellStyle name="Dziesiętny 28" xfId="1373" xr:uid="{00000000-0005-0000-0000-00005C050000}"/>
    <cellStyle name="Dziesiętny 28 2" xfId="1374" xr:uid="{00000000-0005-0000-0000-00005D050000}"/>
    <cellStyle name="Dziesiętny 28 3" xfId="1375" xr:uid="{00000000-0005-0000-0000-00005E050000}"/>
    <cellStyle name="Dziesiętny 29" xfId="1376" xr:uid="{00000000-0005-0000-0000-00005F050000}"/>
    <cellStyle name="Dziesiętny 29 2" xfId="1377" xr:uid="{00000000-0005-0000-0000-000060050000}"/>
    <cellStyle name="Dziesiętny 29 3" xfId="1378" xr:uid="{00000000-0005-0000-0000-000061050000}"/>
    <cellStyle name="Dziesiętny 29 4" xfId="1379" xr:uid="{00000000-0005-0000-0000-000062050000}"/>
    <cellStyle name="Dziesiętny 3" xfId="1380" xr:uid="{00000000-0005-0000-0000-000063050000}"/>
    <cellStyle name="Dziesiętny 3 10" xfId="1381" xr:uid="{00000000-0005-0000-0000-000064050000}"/>
    <cellStyle name="Dziesiętny 3 10 2" xfId="1382" xr:uid="{00000000-0005-0000-0000-000065050000}"/>
    <cellStyle name="Dziesiętny 3 10 3" xfId="1383" xr:uid="{00000000-0005-0000-0000-000066050000}"/>
    <cellStyle name="Dziesiętny 3 10 4" xfId="1384" xr:uid="{00000000-0005-0000-0000-000067050000}"/>
    <cellStyle name="Dziesiętny 3 11" xfId="1385" xr:uid="{00000000-0005-0000-0000-000068050000}"/>
    <cellStyle name="Dziesiętny 3 12" xfId="1386" xr:uid="{00000000-0005-0000-0000-000069050000}"/>
    <cellStyle name="Dziesiętny 3 13" xfId="1387" xr:uid="{00000000-0005-0000-0000-00006A050000}"/>
    <cellStyle name="Dziesiętny 3 13 2" xfId="1388" xr:uid="{00000000-0005-0000-0000-00006B050000}"/>
    <cellStyle name="Dziesiętny 3 14" xfId="1389" xr:uid="{00000000-0005-0000-0000-00006C050000}"/>
    <cellStyle name="Dziesiętny 3 15" xfId="1390" xr:uid="{00000000-0005-0000-0000-00006D050000}"/>
    <cellStyle name="Dziesiętny 3 2" xfId="1391" xr:uid="{00000000-0005-0000-0000-00006E050000}"/>
    <cellStyle name="Dziesiętny 3 2 10" xfId="1392" xr:uid="{00000000-0005-0000-0000-00006F050000}"/>
    <cellStyle name="Dziesiętny 3 2 2" xfId="1393" xr:uid="{00000000-0005-0000-0000-000070050000}"/>
    <cellStyle name="Dziesiętny 3 2 2 2" xfId="1394" xr:uid="{00000000-0005-0000-0000-000071050000}"/>
    <cellStyle name="Dziesiętny 3 2 2 2 2" xfId="1395" xr:uid="{00000000-0005-0000-0000-000072050000}"/>
    <cellStyle name="Dziesiętny 3 2 2 2 2 2" xfId="1396" xr:uid="{00000000-0005-0000-0000-000073050000}"/>
    <cellStyle name="Dziesiętny 3 2 2 2 2 3" xfId="1397" xr:uid="{00000000-0005-0000-0000-000074050000}"/>
    <cellStyle name="Dziesiętny 3 2 2 2 2 4" xfId="1398" xr:uid="{00000000-0005-0000-0000-000075050000}"/>
    <cellStyle name="Dziesiętny 3 2 2 2 3" xfId="1399" xr:uid="{00000000-0005-0000-0000-000076050000}"/>
    <cellStyle name="Dziesiętny 3 2 2 2 3 2" xfId="1400" xr:uid="{00000000-0005-0000-0000-000077050000}"/>
    <cellStyle name="Dziesiętny 3 2 2 2 3 3" xfId="1401" xr:uid="{00000000-0005-0000-0000-000078050000}"/>
    <cellStyle name="Dziesiętny 3 2 2 2 3 4" xfId="1402" xr:uid="{00000000-0005-0000-0000-000079050000}"/>
    <cellStyle name="Dziesiętny 3 2 2 2 4" xfId="1403" xr:uid="{00000000-0005-0000-0000-00007A050000}"/>
    <cellStyle name="Dziesiętny 3 2 2 2 5" xfId="1404" xr:uid="{00000000-0005-0000-0000-00007B050000}"/>
    <cellStyle name="Dziesiętny 3 2 2 2 6" xfId="1405" xr:uid="{00000000-0005-0000-0000-00007C050000}"/>
    <cellStyle name="Dziesiętny 3 2 2 3" xfId="1406" xr:uid="{00000000-0005-0000-0000-00007D050000}"/>
    <cellStyle name="Dziesiętny 3 2 2 3 2" xfId="1407" xr:uid="{00000000-0005-0000-0000-00007E050000}"/>
    <cellStyle name="Dziesiętny 3 2 2 3 2 2" xfId="1408" xr:uid="{00000000-0005-0000-0000-00007F050000}"/>
    <cellStyle name="Dziesiętny 3 2 2 3 2 3" xfId="1409" xr:uid="{00000000-0005-0000-0000-000080050000}"/>
    <cellStyle name="Dziesiętny 3 2 2 3 2 4" xfId="1410" xr:uid="{00000000-0005-0000-0000-000081050000}"/>
    <cellStyle name="Dziesiętny 3 2 2 3 3" xfId="1411" xr:uid="{00000000-0005-0000-0000-000082050000}"/>
    <cellStyle name="Dziesiętny 3 2 2 3 3 2" xfId="1412" xr:uid="{00000000-0005-0000-0000-000083050000}"/>
    <cellStyle name="Dziesiętny 3 2 2 3 3 3" xfId="1413" xr:uid="{00000000-0005-0000-0000-000084050000}"/>
    <cellStyle name="Dziesiętny 3 2 2 3 3 4" xfId="1414" xr:uid="{00000000-0005-0000-0000-000085050000}"/>
    <cellStyle name="Dziesiętny 3 2 2 3 4" xfId="1415" xr:uid="{00000000-0005-0000-0000-000086050000}"/>
    <cellStyle name="Dziesiętny 3 2 2 3 5" xfId="1416" xr:uid="{00000000-0005-0000-0000-000087050000}"/>
    <cellStyle name="Dziesiętny 3 2 2 3 6" xfId="1417" xr:uid="{00000000-0005-0000-0000-000088050000}"/>
    <cellStyle name="Dziesiętny 3 2 2 4" xfId="1418" xr:uid="{00000000-0005-0000-0000-000089050000}"/>
    <cellStyle name="Dziesiętny 3 2 2 4 2" xfId="1419" xr:uid="{00000000-0005-0000-0000-00008A050000}"/>
    <cellStyle name="Dziesiętny 3 2 2 4 3" xfId="1420" xr:uid="{00000000-0005-0000-0000-00008B050000}"/>
    <cellStyle name="Dziesiętny 3 2 2 4 4" xfId="1421" xr:uid="{00000000-0005-0000-0000-00008C050000}"/>
    <cellStyle name="Dziesiętny 3 2 2 5" xfId="1422" xr:uid="{00000000-0005-0000-0000-00008D050000}"/>
    <cellStyle name="Dziesiętny 3 2 2 5 2" xfId="1423" xr:uid="{00000000-0005-0000-0000-00008E050000}"/>
    <cellStyle name="Dziesiętny 3 2 2 5 3" xfId="1424" xr:uid="{00000000-0005-0000-0000-00008F050000}"/>
    <cellStyle name="Dziesiętny 3 2 2 5 4" xfId="1425" xr:uid="{00000000-0005-0000-0000-000090050000}"/>
    <cellStyle name="Dziesiętny 3 2 2 6" xfId="1426" xr:uid="{00000000-0005-0000-0000-000091050000}"/>
    <cellStyle name="Dziesiętny 3 2 2 7" xfId="1427" xr:uid="{00000000-0005-0000-0000-000092050000}"/>
    <cellStyle name="Dziesiętny 3 2 2 8" xfId="1428" xr:uid="{00000000-0005-0000-0000-000093050000}"/>
    <cellStyle name="Dziesiętny 3 2 3" xfId="1429" xr:uid="{00000000-0005-0000-0000-000094050000}"/>
    <cellStyle name="Dziesiętny 3 2 3 2" xfId="1430" xr:uid="{00000000-0005-0000-0000-000095050000}"/>
    <cellStyle name="Dziesiętny 3 2 3 2 2" xfId="1431" xr:uid="{00000000-0005-0000-0000-000096050000}"/>
    <cellStyle name="Dziesiętny 3 2 3 2 2 2" xfId="1432" xr:uid="{00000000-0005-0000-0000-000097050000}"/>
    <cellStyle name="Dziesiętny 3 2 3 2 2 3" xfId="1433" xr:uid="{00000000-0005-0000-0000-000098050000}"/>
    <cellStyle name="Dziesiętny 3 2 3 2 2 4" xfId="1434" xr:uid="{00000000-0005-0000-0000-000099050000}"/>
    <cellStyle name="Dziesiętny 3 2 3 2 3" xfId="1435" xr:uid="{00000000-0005-0000-0000-00009A050000}"/>
    <cellStyle name="Dziesiętny 3 2 3 2 3 2" xfId="1436" xr:uid="{00000000-0005-0000-0000-00009B050000}"/>
    <cellStyle name="Dziesiętny 3 2 3 2 3 3" xfId="1437" xr:uid="{00000000-0005-0000-0000-00009C050000}"/>
    <cellStyle name="Dziesiętny 3 2 3 2 3 4" xfId="1438" xr:uid="{00000000-0005-0000-0000-00009D050000}"/>
    <cellStyle name="Dziesiętny 3 2 3 2 4" xfId="1439" xr:uid="{00000000-0005-0000-0000-00009E050000}"/>
    <cellStyle name="Dziesiętny 3 2 3 2 5" xfId="1440" xr:uid="{00000000-0005-0000-0000-00009F050000}"/>
    <cellStyle name="Dziesiętny 3 2 3 2 6" xfId="1441" xr:uid="{00000000-0005-0000-0000-0000A0050000}"/>
    <cellStyle name="Dziesiętny 3 2 3 3" xfId="1442" xr:uid="{00000000-0005-0000-0000-0000A1050000}"/>
    <cellStyle name="Dziesiętny 3 2 3 3 2" xfId="1443" xr:uid="{00000000-0005-0000-0000-0000A2050000}"/>
    <cellStyle name="Dziesiętny 3 2 3 3 2 2" xfId="1444" xr:uid="{00000000-0005-0000-0000-0000A3050000}"/>
    <cellStyle name="Dziesiętny 3 2 3 3 2 3" xfId="1445" xr:uid="{00000000-0005-0000-0000-0000A4050000}"/>
    <cellStyle name="Dziesiętny 3 2 3 3 2 4" xfId="1446" xr:uid="{00000000-0005-0000-0000-0000A5050000}"/>
    <cellStyle name="Dziesiętny 3 2 3 3 3" xfId="1447" xr:uid="{00000000-0005-0000-0000-0000A6050000}"/>
    <cellStyle name="Dziesiętny 3 2 3 3 3 2" xfId="1448" xr:uid="{00000000-0005-0000-0000-0000A7050000}"/>
    <cellStyle name="Dziesiętny 3 2 3 3 3 3" xfId="1449" xr:uid="{00000000-0005-0000-0000-0000A8050000}"/>
    <cellStyle name="Dziesiętny 3 2 3 3 3 4" xfId="1450" xr:uid="{00000000-0005-0000-0000-0000A9050000}"/>
    <cellStyle name="Dziesiętny 3 2 3 3 4" xfId="1451" xr:uid="{00000000-0005-0000-0000-0000AA050000}"/>
    <cellStyle name="Dziesiętny 3 2 3 3 5" xfId="1452" xr:uid="{00000000-0005-0000-0000-0000AB050000}"/>
    <cellStyle name="Dziesiętny 3 2 3 3 6" xfId="1453" xr:uid="{00000000-0005-0000-0000-0000AC050000}"/>
    <cellStyle name="Dziesiętny 3 2 3 4" xfId="1454" xr:uid="{00000000-0005-0000-0000-0000AD050000}"/>
    <cellStyle name="Dziesiętny 3 2 3 4 2" xfId="1455" xr:uid="{00000000-0005-0000-0000-0000AE050000}"/>
    <cellStyle name="Dziesiętny 3 2 3 4 3" xfId="1456" xr:uid="{00000000-0005-0000-0000-0000AF050000}"/>
    <cellStyle name="Dziesiętny 3 2 3 4 4" xfId="1457" xr:uid="{00000000-0005-0000-0000-0000B0050000}"/>
    <cellStyle name="Dziesiętny 3 2 3 5" xfId="1458" xr:uid="{00000000-0005-0000-0000-0000B1050000}"/>
    <cellStyle name="Dziesiętny 3 2 3 5 2" xfId="1459" xr:uid="{00000000-0005-0000-0000-0000B2050000}"/>
    <cellStyle name="Dziesiętny 3 2 3 5 3" xfId="1460" xr:uid="{00000000-0005-0000-0000-0000B3050000}"/>
    <cellStyle name="Dziesiętny 3 2 3 5 4" xfId="1461" xr:uid="{00000000-0005-0000-0000-0000B4050000}"/>
    <cellStyle name="Dziesiętny 3 2 3 6" xfId="1462" xr:uid="{00000000-0005-0000-0000-0000B5050000}"/>
    <cellStyle name="Dziesiętny 3 2 3 7" xfId="1463" xr:uid="{00000000-0005-0000-0000-0000B6050000}"/>
    <cellStyle name="Dziesiętny 3 2 3 8" xfId="1464" xr:uid="{00000000-0005-0000-0000-0000B7050000}"/>
    <cellStyle name="Dziesiętny 3 2 4" xfId="1465" xr:uid="{00000000-0005-0000-0000-0000B8050000}"/>
    <cellStyle name="Dziesiętny 3 2 4 2" xfId="1466" xr:uid="{00000000-0005-0000-0000-0000B9050000}"/>
    <cellStyle name="Dziesiętny 3 2 4 2 2" xfId="1467" xr:uid="{00000000-0005-0000-0000-0000BA050000}"/>
    <cellStyle name="Dziesiętny 3 2 4 2 3" xfId="1468" xr:uid="{00000000-0005-0000-0000-0000BB050000}"/>
    <cellStyle name="Dziesiętny 3 2 4 2 4" xfId="1469" xr:uid="{00000000-0005-0000-0000-0000BC050000}"/>
    <cellStyle name="Dziesiętny 3 2 4 3" xfId="1470" xr:uid="{00000000-0005-0000-0000-0000BD050000}"/>
    <cellStyle name="Dziesiętny 3 2 4 3 2" xfId="1471" xr:uid="{00000000-0005-0000-0000-0000BE050000}"/>
    <cellStyle name="Dziesiętny 3 2 4 3 3" xfId="1472" xr:uid="{00000000-0005-0000-0000-0000BF050000}"/>
    <cellStyle name="Dziesiętny 3 2 4 3 4" xfId="1473" xr:uid="{00000000-0005-0000-0000-0000C0050000}"/>
    <cellStyle name="Dziesiętny 3 2 4 4" xfId="1474" xr:uid="{00000000-0005-0000-0000-0000C1050000}"/>
    <cellStyle name="Dziesiętny 3 2 4 5" xfId="1475" xr:uid="{00000000-0005-0000-0000-0000C2050000}"/>
    <cellStyle name="Dziesiętny 3 2 4 6" xfId="1476" xr:uid="{00000000-0005-0000-0000-0000C3050000}"/>
    <cellStyle name="Dziesiętny 3 2 5" xfId="1477" xr:uid="{00000000-0005-0000-0000-0000C4050000}"/>
    <cellStyle name="Dziesiętny 3 2 5 2" xfId="1478" xr:uid="{00000000-0005-0000-0000-0000C5050000}"/>
    <cellStyle name="Dziesiętny 3 2 5 2 2" xfId="1479" xr:uid="{00000000-0005-0000-0000-0000C6050000}"/>
    <cellStyle name="Dziesiętny 3 2 5 2 3" xfId="1480" xr:uid="{00000000-0005-0000-0000-0000C7050000}"/>
    <cellStyle name="Dziesiętny 3 2 5 2 4" xfId="1481" xr:uid="{00000000-0005-0000-0000-0000C8050000}"/>
    <cellStyle name="Dziesiętny 3 2 5 3" xfId="1482" xr:uid="{00000000-0005-0000-0000-0000C9050000}"/>
    <cellStyle name="Dziesiętny 3 2 5 3 2" xfId="1483" xr:uid="{00000000-0005-0000-0000-0000CA050000}"/>
    <cellStyle name="Dziesiętny 3 2 5 3 3" xfId="1484" xr:uid="{00000000-0005-0000-0000-0000CB050000}"/>
    <cellStyle name="Dziesiętny 3 2 5 3 4" xfId="1485" xr:uid="{00000000-0005-0000-0000-0000CC050000}"/>
    <cellStyle name="Dziesiętny 3 2 5 4" xfId="1486" xr:uid="{00000000-0005-0000-0000-0000CD050000}"/>
    <cellStyle name="Dziesiętny 3 2 5 5" xfId="1487" xr:uid="{00000000-0005-0000-0000-0000CE050000}"/>
    <cellStyle name="Dziesiętny 3 2 5 6" xfId="1488" xr:uid="{00000000-0005-0000-0000-0000CF050000}"/>
    <cellStyle name="Dziesiętny 3 2 6" xfId="1489" xr:uid="{00000000-0005-0000-0000-0000D0050000}"/>
    <cellStyle name="Dziesiętny 3 2 6 2" xfId="1490" xr:uid="{00000000-0005-0000-0000-0000D1050000}"/>
    <cellStyle name="Dziesiętny 3 2 6 3" xfId="1491" xr:uid="{00000000-0005-0000-0000-0000D2050000}"/>
    <cellStyle name="Dziesiętny 3 2 6 4" xfId="1492" xr:uid="{00000000-0005-0000-0000-0000D3050000}"/>
    <cellStyle name="Dziesiętny 3 2 7" xfId="1493" xr:uid="{00000000-0005-0000-0000-0000D4050000}"/>
    <cellStyle name="Dziesiętny 3 2 7 2" xfId="1494" xr:uid="{00000000-0005-0000-0000-0000D5050000}"/>
    <cellStyle name="Dziesiętny 3 2 7 3" xfId="1495" xr:uid="{00000000-0005-0000-0000-0000D6050000}"/>
    <cellStyle name="Dziesiętny 3 2 7 4" xfId="1496" xr:uid="{00000000-0005-0000-0000-0000D7050000}"/>
    <cellStyle name="Dziesiętny 3 2 8" xfId="1497" xr:uid="{00000000-0005-0000-0000-0000D8050000}"/>
    <cellStyle name="Dziesiętny 3 2 9" xfId="1498" xr:uid="{00000000-0005-0000-0000-0000D9050000}"/>
    <cellStyle name="Dziesiętny 3 3" xfId="1499" xr:uid="{00000000-0005-0000-0000-0000DA050000}"/>
    <cellStyle name="Dziesiętny 3 3 2" xfId="1500" xr:uid="{00000000-0005-0000-0000-0000DB050000}"/>
    <cellStyle name="Dziesiętny 3 3 2 2" xfId="1501" xr:uid="{00000000-0005-0000-0000-0000DC050000}"/>
    <cellStyle name="Dziesiętny 3 3 2 2 2" xfId="1502" xr:uid="{00000000-0005-0000-0000-0000DD050000}"/>
    <cellStyle name="Dziesiętny 3 3 2 2 2 2" xfId="1503" xr:uid="{00000000-0005-0000-0000-0000DE050000}"/>
    <cellStyle name="Dziesiętny 3 3 2 2 2 3" xfId="1504" xr:uid="{00000000-0005-0000-0000-0000DF050000}"/>
    <cellStyle name="Dziesiętny 3 3 2 2 2 4" xfId="1505" xr:uid="{00000000-0005-0000-0000-0000E0050000}"/>
    <cellStyle name="Dziesiętny 3 3 2 2 3" xfId="1506" xr:uid="{00000000-0005-0000-0000-0000E1050000}"/>
    <cellStyle name="Dziesiętny 3 3 2 2 3 2" xfId="1507" xr:uid="{00000000-0005-0000-0000-0000E2050000}"/>
    <cellStyle name="Dziesiętny 3 3 2 2 3 3" xfId="1508" xr:uid="{00000000-0005-0000-0000-0000E3050000}"/>
    <cellStyle name="Dziesiętny 3 3 2 2 3 4" xfId="1509" xr:uid="{00000000-0005-0000-0000-0000E4050000}"/>
    <cellStyle name="Dziesiętny 3 3 2 2 4" xfId="1510" xr:uid="{00000000-0005-0000-0000-0000E5050000}"/>
    <cellStyle name="Dziesiętny 3 3 2 2 5" xfId="1511" xr:uid="{00000000-0005-0000-0000-0000E6050000}"/>
    <cellStyle name="Dziesiętny 3 3 2 2 6" xfId="1512" xr:uid="{00000000-0005-0000-0000-0000E7050000}"/>
    <cellStyle name="Dziesiętny 3 3 2 3" xfId="1513" xr:uid="{00000000-0005-0000-0000-0000E8050000}"/>
    <cellStyle name="Dziesiętny 3 3 2 3 2" xfId="1514" xr:uid="{00000000-0005-0000-0000-0000E9050000}"/>
    <cellStyle name="Dziesiętny 3 3 2 3 2 2" xfId="1515" xr:uid="{00000000-0005-0000-0000-0000EA050000}"/>
    <cellStyle name="Dziesiętny 3 3 2 3 2 3" xfId="1516" xr:uid="{00000000-0005-0000-0000-0000EB050000}"/>
    <cellStyle name="Dziesiętny 3 3 2 3 2 4" xfId="1517" xr:uid="{00000000-0005-0000-0000-0000EC050000}"/>
    <cellStyle name="Dziesiętny 3 3 2 3 3" xfId="1518" xr:uid="{00000000-0005-0000-0000-0000ED050000}"/>
    <cellStyle name="Dziesiętny 3 3 2 3 3 2" xfId="1519" xr:uid="{00000000-0005-0000-0000-0000EE050000}"/>
    <cellStyle name="Dziesiętny 3 3 2 3 3 3" xfId="1520" xr:uid="{00000000-0005-0000-0000-0000EF050000}"/>
    <cellStyle name="Dziesiętny 3 3 2 3 3 4" xfId="1521" xr:uid="{00000000-0005-0000-0000-0000F0050000}"/>
    <cellStyle name="Dziesiętny 3 3 2 3 4" xfId="1522" xr:uid="{00000000-0005-0000-0000-0000F1050000}"/>
    <cellStyle name="Dziesiętny 3 3 2 3 5" xfId="1523" xr:uid="{00000000-0005-0000-0000-0000F2050000}"/>
    <cellStyle name="Dziesiętny 3 3 2 3 6" xfId="1524" xr:uid="{00000000-0005-0000-0000-0000F3050000}"/>
    <cellStyle name="Dziesiętny 3 3 2 4" xfId="1525" xr:uid="{00000000-0005-0000-0000-0000F4050000}"/>
    <cellStyle name="Dziesiętny 3 3 2 4 2" xfId="1526" xr:uid="{00000000-0005-0000-0000-0000F5050000}"/>
    <cellStyle name="Dziesiętny 3 3 2 4 3" xfId="1527" xr:uid="{00000000-0005-0000-0000-0000F6050000}"/>
    <cellStyle name="Dziesiętny 3 3 2 4 4" xfId="1528" xr:uid="{00000000-0005-0000-0000-0000F7050000}"/>
    <cellStyle name="Dziesiętny 3 3 2 5" xfId="1529" xr:uid="{00000000-0005-0000-0000-0000F8050000}"/>
    <cellStyle name="Dziesiętny 3 3 2 5 2" xfId="1530" xr:uid="{00000000-0005-0000-0000-0000F9050000}"/>
    <cellStyle name="Dziesiętny 3 3 2 5 3" xfId="1531" xr:uid="{00000000-0005-0000-0000-0000FA050000}"/>
    <cellStyle name="Dziesiętny 3 3 2 5 4" xfId="1532" xr:uid="{00000000-0005-0000-0000-0000FB050000}"/>
    <cellStyle name="Dziesiętny 3 3 2 6" xfId="1533" xr:uid="{00000000-0005-0000-0000-0000FC050000}"/>
    <cellStyle name="Dziesiętny 3 3 2 7" xfId="1534" xr:uid="{00000000-0005-0000-0000-0000FD050000}"/>
    <cellStyle name="Dziesiętny 3 3 2 8" xfId="1535" xr:uid="{00000000-0005-0000-0000-0000FE050000}"/>
    <cellStyle name="Dziesiętny 3 3 3" xfId="1536" xr:uid="{00000000-0005-0000-0000-0000FF050000}"/>
    <cellStyle name="Dziesiętny 3 3 3 2" xfId="1537" xr:uid="{00000000-0005-0000-0000-000000060000}"/>
    <cellStyle name="Dziesiętny 3 3 3 2 2" xfId="1538" xr:uid="{00000000-0005-0000-0000-000001060000}"/>
    <cellStyle name="Dziesiętny 3 3 3 2 3" xfId="1539" xr:uid="{00000000-0005-0000-0000-000002060000}"/>
    <cellStyle name="Dziesiętny 3 3 3 2 4" xfId="1540" xr:uid="{00000000-0005-0000-0000-000003060000}"/>
    <cellStyle name="Dziesiętny 3 3 3 3" xfId="1541" xr:uid="{00000000-0005-0000-0000-000004060000}"/>
    <cellStyle name="Dziesiętny 3 3 3 3 2" xfId="1542" xr:uid="{00000000-0005-0000-0000-000005060000}"/>
    <cellStyle name="Dziesiętny 3 3 3 3 3" xfId="1543" xr:uid="{00000000-0005-0000-0000-000006060000}"/>
    <cellStyle name="Dziesiętny 3 3 3 3 4" xfId="1544" xr:uid="{00000000-0005-0000-0000-000007060000}"/>
    <cellStyle name="Dziesiętny 3 3 3 4" xfId="1545" xr:uid="{00000000-0005-0000-0000-000008060000}"/>
    <cellStyle name="Dziesiętny 3 3 3 5" xfId="1546" xr:uid="{00000000-0005-0000-0000-000009060000}"/>
    <cellStyle name="Dziesiętny 3 3 3 6" xfId="1547" xr:uid="{00000000-0005-0000-0000-00000A060000}"/>
    <cellStyle name="Dziesiętny 3 3 4" xfId="1548" xr:uid="{00000000-0005-0000-0000-00000B060000}"/>
    <cellStyle name="Dziesiętny 3 3 4 2" xfId="1549" xr:uid="{00000000-0005-0000-0000-00000C060000}"/>
    <cellStyle name="Dziesiętny 3 3 4 2 2" xfId="1550" xr:uid="{00000000-0005-0000-0000-00000D060000}"/>
    <cellStyle name="Dziesiętny 3 3 4 2 3" xfId="1551" xr:uid="{00000000-0005-0000-0000-00000E060000}"/>
    <cellStyle name="Dziesiętny 3 3 4 2 4" xfId="1552" xr:uid="{00000000-0005-0000-0000-00000F060000}"/>
    <cellStyle name="Dziesiętny 3 3 4 3" xfId="1553" xr:uid="{00000000-0005-0000-0000-000010060000}"/>
    <cellStyle name="Dziesiętny 3 3 4 3 2" xfId="1554" xr:uid="{00000000-0005-0000-0000-000011060000}"/>
    <cellStyle name="Dziesiętny 3 3 4 3 3" xfId="1555" xr:uid="{00000000-0005-0000-0000-000012060000}"/>
    <cellStyle name="Dziesiętny 3 3 4 3 4" xfId="1556" xr:uid="{00000000-0005-0000-0000-000013060000}"/>
    <cellStyle name="Dziesiętny 3 3 4 4" xfId="1557" xr:uid="{00000000-0005-0000-0000-000014060000}"/>
    <cellStyle name="Dziesiętny 3 3 4 5" xfId="1558" xr:uid="{00000000-0005-0000-0000-000015060000}"/>
    <cellStyle name="Dziesiętny 3 3 4 6" xfId="1559" xr:uid="{00000000-0005-0000-0000-000016060000}"/>
    <cellStyle name="Dziesiętny 3 3 5" xfId="1560" xr:uid="{00000000-0005-0000-0000-000017060000}"/>
    <cellStyle name="Dziesiętny 3 3 5 2" xfId="1561" xr:uid="{00000000-0005-0000-0000-000018060000}"/>
    <cellStyle name="Dziesiętny 3 3 5 3" xfId="1562" xr:uid="{00000000-0005-0000-0000-000019060000}"/>
    <cellStyle name="Dziesiętny 3 3 5 4" xfId="1563" xr:uid="{00000000-0005-0000-0000-00001A060000}"/>
    <cellStyle name="Dziesiętny 3 3 6" xfId="1564" xr:uid="{00000000-0005-0000-0000-00001B060000}"/>
    <cellStyle name="Dziesiętny 3 3 6 2" xfId="1565" xr:uid="{00000000-0005-0000-0000-00001C060000}"/>
    <cellStyle name="Dziesiętny 3 3 6 3" xfId="1566" xr:uid="{00000000-0005-0000-0000-00001D060000}"/>
    <cellStyle name="Dziesiętny 3 3 6 4" xfId="1567" xr:uid="{00000000-0005-0000-0000-00001E060000}"/>
    <cellStyle name="Dziesiętny 3 3 7" xfId="1568" xr:uid="{00000000-0005-0000-0000-00001F060000}"/>
    <cellStyle name="Dziesiętny 3 3 8" xfId="1569" xr:uid="{00000000-0005-0000-0000-000020060000}"/>
    <cellStyle name="Dziesiętny 3 3 9" xfId="1570" xr:uid="{00000000-0005-0000-0000-000021060000}"/>
    <cellStyle name="Dziesiętny 3 4" xfId="1571" xr:uid="{00000000-0005-0000-0000-000022060000}"/>
    <cellStyle name="Dziesiętny 3 4 2" xfId="1572" xr:uid="{00000000-0005-0000-0000-000023060000}"/>
    <cellStyle name="Dziesiętny 3 4 2 2" xfId="1573" xr:uid="{00000000-0005-0000-0000-000024060000}"/>
    <cellStyle name="Dziesiętny 3 4 2 2 2" xfId="1574" xr:uid="{00000000-0005-0000-0000-000025060000}"/>
    <cellStyle name="Dziesiętny 3 4 2 2 3" xfId="1575" xr:uid="{00000000-0005-0000-0000-000026060000}"/>
    <cellStyle name="Dziesiętny 3 4 2 2 4" xfId="1576" xr:uid="{00000000-0005-0000-0000-000027060000}"/>
    <cellStyle name="Dziesiętny 3 4 2 3" xfId="1577" xr:uid="{00000000-0005-0000-0000-000028060000}"/>
    <cellStyle name="Dziesiętny 3 4 2 3 2" xfId="1578" xr:uid="{00000000-0005-0000-0000-000029060000}"/>
    <cellStyle name="Dziesiętny 3 4 2 3 3" xfId="1579" xr:uid="{00000000-0005-0000-0000-00002A060000}"/>
    <cellStyle name="Dziesiętny 3 4 2 3 4" xfId="1580" xr:uid="{00000000-0005-0000-0000-00002B060000}"/>
    <cellStyle name="Dziesiętny 3 4 2 4" xfId="1581" xr:uid="{00000000-0005-0000-0000-00002C060000}"/>
    <cellStyle name="Dziesiętny 3 4 2 5" xfId="1582" xr:uid="{00000000-0005-0000-0000-00002D060000}"/>
    <cellStyle name="Dziesiętny 3 4 2 6" xfId="1583" xr:uid="{00000000-0005-0000-0000-00002E060000}"/>
    <cellStyle name="Dziesiętny 3 4 3" xfId="1584" xr:uid="{00000000-0005-0000-0000-00002F060000}"/>
    <cellStyle name="Dziesiętny 3 4 3 2" xfId="1585" xr:uid="{00000000-0005-0000-0000-000030060000}"/>
    <cellStyle name="Dziesiętny 3 4 3 2 2" xfId="1586" xr:uid="{00000000-0005-0000-0000-000031060000}"/>
    <cellStyle name="Dziesiętny 3 4 3 2 3" xfId="1587" xr:uid="{00000000-0005-0000-0000-000032060000}"/>
    <cellStyle name="Dziesiętny 3 4 3 2 4" xfId="1588" xr:uid="{00000000-0005-0000-0000-000033060000}"/>
    <cellStyle name="Dziesiętny 3 4 3 3" xfId="1589" xr:uid="{00000000-0005-0000-0000-000034060000}"/>
    <cellStyle name="Dziesiętny 3 4 3 3 2" xfId="1590" xr:uid="{00000000-0005-0000-0000-000035060000}"/>
    <cellStyle name="Dziesiętny 3 4 3 3 3" xfId="1591" xr:uid="{00000000-0005-0000-0000-000036060000}"/>
    <cellStyle name="Dziesiętny 3 4 3 3 4" xfId="1592" xr:uid="{00000000-0005-0000-0000-000037060000}"/>
    <cellStyle name="Dziesiętny 3 4 3 4" xfId="1593" xr:uid="{00000000-0005-0000-0000-000038060000}"/>
    <cellStyle name="Dziesiętny 3 4 3 5" xfId="1594" xr:uid="{00000000-0005-0000-0000-000039060000}"/>
    <cellStyle name="Dziesiętny 3 4 3 6" xfId="1595" xr:uid="{00000000-0005-0000-0000-00003A060000}"/>
    <cellStyle name="Dziesiętny 3 4 4" xfId="1596" xr:uid="{00000000-0005-0000-0000-00003B060000}"/>
    <cellStyle name="Dziesiętny 3 4 4 2" xfId="1597" xr:uid="{00000000-0005-0000-0000-00003C060000}"/>
    <cellStyle name="Dziesiętny 3 4 4 3" xfId="1598" xr:uid="{00000000-0005-0000-0000-00003D060000}"/>
    <cellStyle name="Dziesiętny 3 4 4 4" xfId="1599" xr:uid="{00000000-0005-0000-0000-00003E060000}"/>
    <cellStyle name="Dziesiętny 3 4 5" xfId="1600" xr:uid="{00000000-0005-0000-0000-00003F060000}"/>
    <cellStyle name="Dziesiętny 3 4 5 2" xfId="1601" xr:uid="{00000000-0005-0000-0000-000040060000}"/>
    <cellStyle name="Dziesiętny 3 4 5 3" xfId="1602" xr:uid="{00000000-0005-0000-0000-000041060000}"/>
    <cellStyle name="Dziesiętny 3 4 5 4" xfId="1603" xr:uid="{00000000-0005-0000-0000-000042060000}"/>
    <cellStyle name="Dziesiętny 3 4 6" xfId="1604" xr:uid="{00000000-0005-0000-0000-000043060000}"/>
    <cellStyle name="Dziesiętny 3 4 7" xfId="1605" xr:uid="{00000000-0005-0000-0000-000044060000}"/>
    <cellStyle name="Dziesiętny 3 4 8" xfId="1606" xr:uid="{00000000-0005-0000-0000-000045060000}"/>
    <cellStyle name="Dziesiętny 3 5" xfId="1607" xr:uid="{00000000-0005-0000-0000-000046060000}"/>
    <cellStyle name="Dziesiętny 3 5 2" xfId="1608" xr:uid="{00000000-0005-0000-0000-000047060000}"/>
    <cellStyle name="Dziesiętny 3 5 2 2" xfId="1609" xr:uid="{00000000-0005-0000-0000-000048060000}"/>
    <cellStyle name="Dziesiętny 3 5 2 2 2" xfId="1610" xr:uid="{00000000-0005-0000-0000-000049060000}"/>
    <cellStyle name="Dziesiętny 3 5 2 2 3" xfId="1611" xr:uid="{00000000-0005-0000-0000-00004A060000}"/>
    <cellStyle name="Dziesiętny 3 5 2 2 4" xfId="1612" xr:uid="{00000000-0005-0000-0000-00004B060000}"/>
    <cellStyle name="Dziesiętny 3 5 2 3" xfId="1613" xr:uid="{00000000-0005-0000-0000-00004C060000}"/>
    <cellStyle name="Dziesiętny 3 5 2 3 2" xfId="1614" xr:uid="{00000000-0005-0000-0000-00004D060000}"/>
    <cellStyle name="Dziesiętny 3 5 2 3 3" xfId="1615" xr:uid="{00000000-0005-0000-0000-00004E060000}"/>
    <cellStyle name="Dziesiętny 3 5 2 3 4" xfId="1616" xr:uid="{00000000-0005-0000-0000-00004F060000}"/>
    <cellStyle name="Dziesiętny 3 5 2 4" xfId="1617" xr:uid="{00000000-0005-0000-0000-000050060000}"/>
    <cellStyle name="Dziesiętny 3 5 2 5" xfId="1618" xr:uid="{00000000-0005-0000-0000-000051060000}"/>
    <cellStyle name="Dziesiętny 3 5 2 6" xfId="1619" xr:uid="{00000000-0005-0000-0000-000052060000}"/>
    <cellStyle name="Dziesiętny 3 5 3" xfId="1620" xr:uid="{00000000-0005-0000-0000-000053060000}"/>
    <cellStyle name="Dziesiętny 3 5 3 2" xfId="1621" xr:uid="{00000000-0005-0000-0000-000054060000}"/>
    <cellStyle name="Dziesiętny 3 5 3 2 2" xfId="1622" xr:uid="{00000000-0005-0000-0000-000055060000}"/>
    <cellStyle name="Dziesiętny 3 5 3 2 3" xfId="1623" xr:uid="{00000000-0005-0000-0000-000056060000}"/>
    <cellStyle name="Dziesiętny 3 5 3 2 4" xfId="1624" xr:uid="{00000000-0005-0000-0000-000057060000}"/>
    <cellStyle name="Dziesiętny 3 5 3 3" xfId="1625" xr:uid="{00000000-0005-0000-0000-000058060000}"/>
    <cellStyle name="Dziesiętny 3 5 3 3 2" xfId="1626" xr:uid="{00000000-0005-0000-0000-000059060000}"/>
    <cellStyle name="Dziesiętny 3 5 3 3 3" xfId="1627" xr:uid="{00000000-0005-0000-0000-00005A060000}"/>
    <cellStyle name="Dziesiętny 3 5 3 3 4" xfId="1628" xr:uid="{00000000-0005-0000-0000-00005B060000}"/>
    <cellStyle name="Dziesiętny 3 5 3 4" xfId="1629" xr:uid="{00000000-0005-0000-0000-00005C060000}"/>
    <cellStyle name="Dziesiętny 3 5 3 5" xfId="1630" xr:uid="{00000000-0005-0000-0000-00005D060000}"/>
    <cellStyle name="Dziesiętny 3 5 3 6" xfId="1631" xr:uid="{00000000-0005-0000-0000-00005E060000}"/>
    <cellStyle name="Dziesiętny 3 5 4" xfId="1632" xr:uid="{00000000-0005-0000-0000-00005F060000}"/>
    <cellStyle name="Dziesiętny 3 5 4 2" xfId="1633" xr:uid="{00000000-0005-0000-0000-000060060000}"/>
    <cellStyle name="Dziesiętny 3 5 4 3" xfId="1634" xr:uid="{00000000-0005-0000-0000-000061060000}"/>
    <cellStyle name="Dziesiętny 3 5 4 4" xfId="1635" xr:uid="{00000000-0005-0000-0000-000062060000}"/>
    <cellStyle name="Dziesiętny 3 5 5" xfId="1636" xr:uid="{00000000-0005-0000-0000-000063060000}"/>
    <cellStyle name="Dziesiętny 3 5 5 2" xfId="1637" xr:uid="{00000000-0005-0000-0000-000064060000}"/>
    <cellStyle name="Dziesiętny 3 5 5 3" xfId="1638" xr:uid="{00000000-0005-0000-0000-000065060000}"/>
    <cellStyle name="Dziesiętny 3 5 5 4" xfId="1639" xr:uid="{00000000-0005-0000-0000-000066060000}"/>
    <cellStyle name="Dziesiętny 3 5 6" xfId="1640" xr:uid="{00000000-0005-0000-0000-000067060000}"/>
    <cellStyle name="Dziesiętny 3 5 7" xfId="1641" xr:uid="{00000000-0005-0000-0000-000068060000}"/>
    <cellStyle name="Dziesiętny 3 5 8" xfId="1642" xr:uid="{00000000-0005-0000-0000-000069060000}"/>
    <cellStyle name="Dziesiętny 3 6" xfId="1643" xr:uid="{00000000-0005-0000-0000-00006A060000}"/>
    <cellStyle name="Dziesiętny 3 6 2" xfId="1644" xr:uid="{00000000-0005-0000-0000-00006B060000}"/>
    <cellStyle name="Dziesiętny 3 6 2 2" xfId="1645" xr:uid="{00000000-0005-0000-0000-00006C060000}"/>
    <cellStyle name="Dziesiętny 3 6 2 2 2" xfId="1646" xr:uid="{00000000-0005-0000-0000-00006D060000}"/>
    <cellStyle name="Dziesiętny 3 6 2 2 3" xfId="1647" xr:uid="{00000000-0005-0000-0000-00006E060000}"/>
    <cellStyle name="Dziesiętny 3 6 2 2 4" xfId="1648" xr:uid="{00000000-0005-0000-0000-00006F060000}"/>
    <cellStyle name="Dziesiętny 3 6 2 3" xfId="1649" xr:uid="{00000000-0005-0000-0000-000070060000}"/>
    <cellStyle name="Dziesiętny 3 6 2 3 2" xfId="1650" xr:uid="{00000000-0005-0000-0000-000071060000}"/>
    <cellStyle name="Dziesiętny 3 6 2 3 3" xfId="1651" xr:uid="{00000000-0005-0000-0000-000072060000}"/>
    <cellStyle name="Dziesiętny 3 6 2 3 4" xfId="1652" xr:uid="{00000000-0005-0000-0000-000073060000}"/>
    <cellStyle name="Dziesiętny 3 6 2 4" xfId="1653" xr:uid="{00000000-0005-0000-0000-000074060000}"/>
    <cellStyle name="Dziesiętny 3 6 2 5" xfId="1654" xr:uid="{00000000-0005-0000-0000-000075060000}"/>
    <cellStyle name="Dziesiętny 3 6 2 6" xfId="1655" xr:uid="{00000000-0005-0000-0000-000076060000}"/>
    <cellStyle name="Dziesiętny 3 6 3" xfId="1656" xr:uid="{00000000-0005-0000-0000-000077060000}"/>
    <cellStyle name="Dziesiętny 3 6 3 2" xfId="1657" xr:uid="{00000000-0005-0000-0000-000078060000}"/>
    <cellStyle name="Dziesiętny 3 6 3 2 2" xfId="1658" xr:uid="{00000000-0005-0000-0000-000079060000}"/>
    <cellStyle name="Dziesiętny 3 6 3 2 3" xfId="1659" xr:uid="{00000000-0005-0000-0000-00007A060000}"/>
    <cellStyle name="Dziesiętny 3 6 3 2 4" xfId="1660" xr:uid="{00000000-0005-0000-0000-00007B060000}"/>
    <cellStyle name="Dziesiętny 3 6 3 3" xfId="1661" xr:uid="{00000000-0005-0000-0000-00007C060000}"/>
    <cellStyle name="Dziesiętny 3 6 3 3 2" xfId="1662" xr:uid="{00000000-0005-0000-0000-00007D060000}"/>
    <cellStyle name="Dziesiętny 3 6 3 3 3" xfId="1663" xr:uid="{00000000-0005-0000-0000-00007E060000}"/>
    <cellStyle name="Dziesiętny 3 6 3 3 4" xfId="1664" xr:uid="{00000000-0005-0000-0000-00007F060000}"/>
    <cellStyle name="Dziesiętny 3 6 3 4" xfId="1665" xr:uid="{00000000-0005-0000-0000-000080060000}"/>
    <cellStyle name="Dziesiętny 3 6 3 5" xfId="1666" xr:uid="{00000000-0005-0000-0000-000081060000}"/>
    <cellStyle name="Dziesiętny 3 6 3 6" xfId="1667" xr:uid="{00000000-0005-0000-0000-000082060000}"/>
    <cellStyle name="Dziesiętny 3 6 4" xfId="1668" xr:uid="{00000000-0005-0000-0000-000083060000}"/>
    <cellStyle name="Dziesiętny 3 6 4 2" xfId="1669" xr:uid="{00000000-0005-0000-0000-000084060000}"/>
    <cellStyle name="Dziesiętny 3 6 4 3" xfId="1670" xr:uid="{00000000-0005-0000-0000-000085060000}"/>
    <cellStyle name="Dziesiętny 3 6 4 4" xfId="1671" xr:uid="{00000000-0005-0000-0000-000086060000}"/>
    <cellStyle name="Dziesiętny 3 6 5" xfId="1672" xr:uid="{00000000-0005-0000-0000-000087060000}"/>
    <cellStyle name="Dziesiętny 3 6 5 2" xfId="1673" xr:uid="{00000000-0005-0000-0000-000088060000}"/>
    <cellStyle name="Dziesiętny 3 6 5 3" xfId="1674" xr:uid="{00000000-0005-0000-0000-000089060000}"/>
    <cellStyle name="Dziesiętny 3 6 5 4" xfId="1675" xr:uid="{00000000-0005-0000-0000-00008A060000}"/>
    <cellStyle name="Dziesiętny 3 6 6" xfId="1676" xr:uid="{00000000-0005-0000-0000-00008B060000}"/>
    <cellStyle name="Dziesiętny 3 6 7" xfId="1677" xr:uid="{00000000-0005-0000-0000-00008C060000}"/>
    <cellStyle name="Dziesiętny 3 6 8" xfId="1678" xr:uid="{00000000-0005-0000-0000-00008D060000}"/>
    <cellStyle name="Dziesiętny 3 7" xfId="1679" xr:uid="{00000000-0005-0000-0000-00008E060000}"/>
    <cellStyle name="Dziesiętny 3 7 2" xfId="1680" xr:uid="{00000000-0005-0000-0000-00008F060000}"/>
    <cellStyle name="Dziesiętny 3 7 2 2" xfId="1681" xr:uid="{00000000-0005-0000-0000-000090060000}"/>
    <cellStyle name="Dziesiętny 3 7 2 3" xfId="1682" xr:uid="{00000000-0005-0000-0000-000091060000}"/>
    <cellStyle name="Dziesiętny 3 7 2 4" xfId="1683" xr:uid="{00000000-0005-0000-0000-000092060000}"/>
    <cellStyle name="Dziesiętny 3 7 3" xfId="1684" xr:uid="{00000000-0005-0000-0000-000093060000}"/>
    <cellStyle name="Dziesiętny 3 7 3 2" xfId="1685" xr:uid="{00000000-0005-0000-0000-000094060000}"/>
    <cellStyle name="Dziesiętny 3 7 3 3" xfId="1686" xr:uid="{00000000-0005-0000-0000-000095060000}"/>
    <cellStyle name="Dziesiętny 3 7 3 4" xfId="1687" xr:uid="{00000000-0005-0000-0000-000096060000}"/>
    <cellStyle name="Dziesiętny 3 7 4" xfId="1688" xr:uid="{00000000-0005-0000-0000-000097060000}"/>
    <cellStyle name="Dziesiętny 3 7 5" xfId="1689" xr:uid="{00000000-0005-0000-0000-000098060000}"/>
    <cellStyle name="Dziesiętny 3 7 6" xfId="1690" xr:uid="{00000000-0005-0000-0000-000099060000}"/>
    <cellStyle name="Dziesiętny 3 8" xfId="1691" xr:uid="{00000000-0005-0000-0000-00009A060000}"/>
    <cellStyle name="Dziesiętny 3 8 2" xfId="1692" xr:uid="{00000000-0005-0000-0000-00009B060000}"/>
    <cellStyle name="Dziesiętny 3 8 2 2" xfId="1693" xr:uid="{00000000-0005-0000-0000-00009C060000}"/>
    <cellStyle name="Dziesiętny 3 8 2 3" xfId="1694" xr:uid="{00000000-0005-0000-0000-00009D060000}"/>
    <cellStyle name="Dziesiętny 3 8 2 4" xfId="1695" xr:uid="{00000000-0005-0000-0000-00009E060000}"/>
    <cellStyle name="Dziesiętny 3 8 3" xfId="1696" xr:uid="{00000000-0005-0000-0000-00009F060000}"/>
    <cellStyle name="Dziesiętny 3 8 3 2" xfId="1697" xr:uid="{00000000-0005-0000-0000-0000A0060000}"/>
    <cellStyle name="Dziesiętny 3 8 3 3" xfId="1698" xr:uid="{00000000-0005-0000-0000-0000A1060000}"/>
    <cellStyle name="Dziesiętny 3 8 3 4" xfId="1699" xr:uid="{00000000-0005-0000-0000-0000A2060000}"/>
    <cellStyle name="Dziesiętny 3 8 4" xfId="1700" xr:uid="{00000000-0005-0000-0000-0000A3060000}"/>
    <cellStyle name="Dziesiętny 3 8 5" xfId="1701" xr:uid="{00000000-0005-0000-0000-0000A4060000}"/>
    <cellStyle name="Dziesiętny 3 8 6" xfId="1702" xr:uid="{00000000-0005-0000-0000-0000A5060000}"/>
    <cellStyle name="Dziesiętny 3 9" xfId="1703" xr:uid="{00000000-0005-0000-0000-0000A6060000}"/>
    <cellStyle name="Dziesiętny 3 9 2" xfId="1704" xr:uid="{00000000-0005-0000-0000-0000A7060000}"/>
    <cellStyle name="Dziesiętny 3 9 3" xfId="1705" xr:uid="{00000000-0005-0000-0000-0000A8060000}"/>
    <cellStyle name="Dziesiętny 3 9 4" xfId="1706" xr:uid="{00000000-0005-0000-0000-0000A9060000}"/>
    <cellStyle name="Dziesiętny 30" xfId="1707" xr:uid="{00000000-0005-0000-0000-0000AA060000}"/>
    <cellStyle name="Dziesiętny 30 2" xfId="1708" xr:uid="{00000000-0005-0000-0000-0000AB060000}"/>
    <cellStyle name="Dziesiętny 30 2 2" xfId="1709" xr:uid="{00000000-0005-0000-0000-0000AC060000}"/>
    <cellStyle name="Dziesiętny 30 3" xfId="1710" xr:uid="{00000000-0005-0000-0000-0000AD060000}"/>
    <cellStyle name="Dziesiętny 30 3 2" xfId="1711" xr:uid="{00000000-0005-0000-0000-0000AE060000}"/>
    <cellStyle name="Dziesiętny 30 4" xfId="1712" xr:uid="{00000000-0005-0000-0000-0000AF060000}"/>
    <cellStyle name="Dziesiętny 30 5" xfId="1713" xr:uid="{00000000-0005-0000-0000-0000B0060000}"/>
    <cellStyle name="Dziesiętny 30 6" xfId="1714" xr:uid="{00000000-0005-0000-0000-0000B1060000}"/>
    <cellStyle name="Dziesiętny 31" xfId="1715" xr:uid="{00000000-0005-0000-0000-0000B2060000}"/>
    <cellStyle name="Dziesiętny 31 2" xfId="1716" xr:uid="{00000000-0005-0000-0000-0000B3060000}"/>
    <cellStyle name="Dziesiętny 31 2 2" xfId="1717" xr:uid="{00000000-0005-0000-0000-0000B4060000}"/>
    <cellStyle name="Dziesiętny 31 3" xfId="1718" xr:uid="{00000000-0005-0000-0000-0000B5060000}"/>
    <cellStyle name="Dziesiętny 31 3 2" xfId="1719" xr:uid="{00000000-0005-0000-0000-0000B6060000}"/>
    <cellStyle name="Dziesiętny 31 4" xfId="1720" xr:uid="{00000000-0005-0000-0000-0000B7060000}"/>
    <cellStyle name="Dziesiętny 31 5" xfId="1721" xr:uid="{00000000-0005-0000-0000-0000B8060000}"/>
    <cellStyle name="Dziesiętny 31 6" xfId="1722" xr:uid="{00000000-0005-0000-0000-0000B9060000}"/>
    <cellStyle name="Dziesiętny 32" xfId="1723" xr:uid="{00000000-0005-0000-0000-0000BA060000}"/>
    <cellStyle name="Dziesiętny 32 2" xfId="1724" xr:uid="{00000000-0005-0000-0000-0000BB060000}"/>
    <cellStyle name="Dziesiętny 32 3" xfId="1725" xr:uid="{00000000-0005-0000-0000-0000BC060000}"/>
    <cellStyle name="Dziesiętny 32 4" xfId="1726" xr:uid="{00000000-0005-0000-0000-0000BD060000}"/>
    <cellStyle name="Dziesiętny 33" xfId="1727" xr:uid="{00000000-0005-0000-0000-0000BE060000}"/>
    <cellStyle name="Dziesiętny 33 2" xfId="1728" xr:uid="{00000000-0005-0000-0000-0000BF060000}"/>
    <cellStyle name="Dziesiętny 33 2 2" xfId="1729" xr:uid="{00000000-0005-0000-0000-0000C0060000}"/>
    <cellStyle name="Dziesiętny 33 3" xfId="1730" xr:uid="{00000000-0005-0000-0000-0000C1060000}"/>
    <cellStyle name="Dziesiętny 33 3 2" xfId="1731" xr:uid="{00000000-0005-0000-0000-0000C2060000}"/>
    <cellStyle name="Dziesiętny 33 4" xfId="1732" xr:uid="{00000000-0005-0000-0000-0000C3060000}"/>
    <cellStyle name="Dziesiętny 33 5" xfId="1733" xr:uid="{00000000-0005-0000-0000-0000C4060000}"/>
    <cellStyle name="Dziesiętny 33 6" xfId="1734" xr:uid="{00000000-0005-0000-0000-0000C5060000}"/>
    <cellStyle name="Dziesiętny 34" xfId="1735" xr:uid="{00000000-0005-0000-0000-0000C6060000}"/>
    <cellStyle name="Dziesiętny 34 2" xfId="1736" xr:uid="{00000000-0005-0000-0000-0000C7060000}"/>
    <cellStyle name="Dziesiętny 34 3" xfId="1737" xr:uid="{00000000-0005-0000-0000-0000C8060000}"/>
    <cellStyle name="Dziesiętny 35" xfId="1738" xr:uid="{00000000-0005-0000-0000-0000C9060000}"/>
    <cellStyle name="Dziesiętny 35 2" xfId="1739" xr:uid="{00000000-0005-0000-0000-0000CA060000}"/>
    <cellStyle name="Dziesiętny 35 2 2" xfId="1740" xr:uid="{00000000-0005-0000-0000-0000CB060000}"/>
    <cellStyle name="Dziesiętny 35 3" xfId="1741" xr:uid="{00000000-0005-0000-0000-0000CC060000}"/>
    <cellStyle name="Dziesiętny 35 4" xfId="1742" xr:uid="{00000000-0005-0000-0000-0000CD060000}"/>
    <cellStyle name="Dziesiętny 35 5" xfId="1743" xr:uid="{00000000-0005-0000-0000-0000CE060000}"/>
    <cellStyle name="Dziesiętny 36" xfId="1744" xr:uid="{00000000-0005-0000-0000-0000CF060000}"/>
    <cellStyle name="Dziesiętny 36 2" xfId="1745" xr:uid="{00000000-0005-0000-0000-0000D0060000}"/>
    <cellStyle name="Dziesiętny 37" xfId="1746" xr:uid="{00000000-0005-0000-0000-0000D1060000}"/>
    <cellStyle name="Dziesiętny 38" xfId="1747" xr:uid="{00000000-0005-0000-0000-0000D2060000}"/>
    <cellStyle name="Dziesiętny 39" xfId="1748" xr:uid="{00000000-0005-0000-0000-0000D3060000}"/>
    <cellStyle name="Dziesiętny 4" xfId="1749" xr:uid="{00000000-0005-0000-0000-0000D4060000}"/>
    <cellStyle name="Dziesiętny 4 10" xfId="1750" xr:uid="{00000000-0005-0000-0000-0000D5060000}"/>
    <cellStyle name="Dziesiętny 4 11" xfId="1751" xr:uid="{00000000-0005-0000-0000-0000D6060000}"/>
    <cellStyle name="Dziesiętny 4 12" xfId="1752" xr:uid="{00000000-0005-0000-0000-0000D7060000}"/>
    <cellStyle name="Dziesiętny 4 12 2" xfId="1753" xr:uid="{00000000-0005-0000-0000-0000D8060000}"/>
    <cellStyle name="Dziesiętny 4 13" xfId="1754" xr:uid="{00000000-0005-0000-0000-0000D9060000}"/>
    <cellStyle name="Dziesiętny 4 14" xfId="1755" xr:uid="{00000000-0005-0000-0000-0000DA060000}"/>
    <cellStyle name="Dziesiętny 4 2" xfId="1756" xr:uid="{00000000-0005-0000-0000-0000DB060000}"/>
    <cellStyle name="Dziesiętny 4 2 10" xfId="1757" xr:uid="{00000000-0005-0000-0000-0000DC060000}"/>
    <cellStyle name="Dziesiętny 4 2 2" xfId="1758" xr:uid="{00000000-0005-0000-0000-0000DD060000}"/>
    <cellStyle name="Dziesiętny 4 2 2 2" xfId="1759" xr:uid="{00000000-0005-0000-0000-0000DE060000}"/>
    <cellStyle name="Dziesiętny 4 2 2 2 2" xfId="1760" xr:uid="{00000000-0005-0000-0000-0000DF060000}"/>
    <cellStyle name="Dziesiętny 4 2 2 2 2 2" xfId="1761" xr:uid="{00000000-0005-0000-0000-0000E0060000}"/>
    <cellStyle name="Dziesiętny 4 2 2 2 2 3" xfId="1762" xr:uid="{00000000-0005-0000-0000-0000E1060000}"/>
    <cellStyle name="Dziesiętny 4 2 2 2 2 4" xfId="1763" xr:uid="{00000000-0005-0000-0000-0000E2060000}"/>
    <cellStyle name="Dziesiętny 4 2 2 2 3" xfId="1764" xr:uid="{00000000-0005-0000-0000-0000E3060000}"/>
    <cellStyle name="Dziesiętny 4 2 2 2 3 2" xfId="1765" xr:uid="{00000000-0005-0000-0000-0000E4060000}"/>
    <cellStyle name="Dziesiętny 4 2 2 2 3 3" xfId="1766" xr:uid="{00000000-0005-0000-0000-0000E5060000}"/>
    <cellStyle name="Dziesiętny 4 2 2 2 3 4" xfId="1767" xr:uid="{00000000-0005-0000-0000-0000E6060000}"/>
    <cellStyle name="Dziesiętny 4 2 2 2 4" xfId="1768" xr:uid="{00000000-0005-0000-0000-0000E7060000}"/>
    <cellStyle name="Dziesiętny 4 2 2 2 5" xfId="1769" xr:uid="{00000000-0005-0000-0000-0000E8060000}"/>
    <cellStyle name="Dziesiętny 4 2 2 2 6" xfId="1770" xr:uid="{00000000-0005-0000-0000-0000E9060000}"/>
    <cellStyle name="Dziesiętny 4 2 2 3" xfId="1771" xr:uid="{00000000-0005-0000-0000-0000EA060000}"/>
    <cellStyle name="Dziesiętny 4 2 2 3 2" xfId="1772" xr:uid="{00000000-0005-0000-0000-0000EB060000}"/>
    <cellStyle name="Dziesiętny 4 2 2 3 2 2" xfId="1773" xr:uid="{00000000-0005-0000-0000-0000EC060000}"/>
    <cellStyle name="Dziesiętny 4 2 2 3 2 3" xfId="1774" xr:uid="{00000000-0005-0000-0000-0000ED060000}"/>
    <cellStyle name="Dziesiętny 4 2 2 3 2 4" xfId="1775" xr:uid="{00000000-0005-0000-0000-0000EE060000}"/>
    <cellStyle name="Dziesiętny 4 2 2 3 3" xfId="1776" xr:uid="{00000000-0005-0000-0000-0000EF060000}"/>
    <cellStyle name="Dziesiętny 4 2 2 3 3 2" xfId="1777" xr:uid="{00000000-0005-0000-0000-0000F0060000}"/>
    <cellStyle name="Dziesiętny 4 2 2 3 3 3" xfId="1778" xr:uid="{00000000-0005-0000-0000-0000F1060000}"/>
    <cellStyle name="Dziesiętny 4 2 2 3 3 4" xfId="1779" xr:uid="{00000000-0005-0000-0000-0000F2060000}"/>
    <cellStyle name="Dziesiętny 4 2 2 3 4" xfId="1780" xr:uid="{00000000-0005-0000-0000-0000F3060000}"/>
    <cellStyle name="Dziesiętny 4 2 2 3 5" xfId="1781" xr:uid="{00000000-0005-0000-0000-0000F4060000}"/>
    <cellStyle name="Dziesiętny 4 2 2 3 6" xfId="1782" xr:uid="{00000000-0005-0000-0000-0000F5060000}"/>
    <cellStyle name="Dziesiętny 4 2 2 4" xfId="1783" xr:uid="{00000000-0005-0000-0000-0000F6060000}"/>
    <cellStyle name="Dziesiętny 4 2 2 4 2" xfId="1784" xr:uid="{00000000-0005-0000-0000-0000F7060000}"/>
    <cellStyle name="Dziesiętny 4 2 2 4 3" xfId="1785" xr:uid="{00000000-0005-0000-0000-0000F8060000}"/>
    <cellStyle name="Dziesiętny 4 2 2 4 4" xfId="1786" xr:uid="{00000000-0005-0000-0000-0000F9060000}"/>
    <cellStyle name="Dziesiętny 4 2 2 5" xfId="1787" xr:uid="{00000000-0005-0000-0000-0000FA060000}"/>
    <cellStyle name="Dziesiętny 4 2 2 5 2" xfId="1788" xr:uid="{00000000-0005-0000-0000-0000FB060000}"/>
    <cellStyle name="Dziesiętny 4 2 2 5 3" xfId="1789" xr:uid="{00000000-0005-0000-0000-0000FC060000}"/>
    <cellStyle name="Dziesiętny 4 2 2 5 4" xfId="1790" xr:uid="{00000000-0005-0000-0000-0000FD060000}"/>
    <cellStyle name="Dziesiętny 4 2 2 6" xfId="1791" xr:uid="{00000000-0005-0000-0000-0000FE060000}"/>
    <cellStyle name="Dziesiętny 4 2 2 7" xfId="1792" xr:uid="{00000000-0005-0000-0000-0000FF060000}"/>
    <cellStyle name="Dziesiętny 4 2 2 8" xfId="1793" xr:uid="{00000000-0005-0000-0000-000000070000}"/>
    <cellStyle name="Dziesiętny 4 2 3" xfId="1794" xr:uid="{00000000-0005-0000-0000-000001070000}"/>
    <cellStyle name="Dziesiętny 4 2 3 2" xfId="1795" xr:uid="{00000000-0005-0000-0000-000002070000}"/>
    <cellStyle name="Dziesiętny 4 2 3 2 2" xfId="1796" xr:uid="{00000000-0005-0000-0000-000003070000}"/>
    <cellStyle name="Dziesiętny 4 2 3 2 2 2" xfId="1797" xr:uid="{00000000-0005-0000-0000-000004070000}"/>
    <cellStyle name="Dziesiętny 4 2 3 2 2 3" xfId="1798" xr:uid="{00000000-0005-0000-0000-000005070000}"/>
    <cellStyle name="Dziesiętny 4 2 3 2 2 4" xfId="1799" xr:uid="{00000000-0005-0000-0000-000006070000}"/>
    <cellStyle name="Dziesiętny 4 2 3 2 3" xfId="1800" xr:uid="{00000000-0005-0000-0000-000007070000}"/>
    <cellStyle name="Dziesiętny 4 2 3 2 3 2" xfId="1801" xr:uid="{00000000-0005-0000-0000-000008070000}"/>
    <cellStyle name="Dziesiętny 4 2 3 2 3 3" xfId="1802" xr:uid="{00000000-0005-0000-0000-000009070000}"/>
    <cellStyle name="Dziesiętny 4 2 3 2 3 4" xfId="1803" xr:uid="{00000000-0005-0000-0000-00000A070000}"/>
    <cellStyle name="Dziesiętny 4 2 3 2 4" xfId="1804" xr:uid="{00000000-0005-0000-0000-00000B070000}"/>
    <cellStyle name="Dziesiętny 4 2 3 2 5" xfId="1805" xr:uid="{00000000-0005-0000-0000-00000C070000}"/>
    <cellStyle name="Dziesiętny 4 2 3 2 6" xfId="1806" xr:uid="{00000000-0005-0000-0000-00000D070000}"/>
    <cellStyle name="Dziesiętny 4 2 3 3" xfId="1807" xr:uid="{00000000-0005-0000-0000-00000E070000}"/>
    <cellStyle name="Dziesiętny 4 2 3 3 2" xfId="1808" xr:uid="{00000000-0005-0000-0000-00000F070000}"/>
    <cellStyle name="Dziesiętny 4 2 3 3 2 2" xfId="1809" xr:uid="{00000000-0005-0000-0000-000010070000}"/>
    <cellStyle name="Dziesiętny 4 2 3 3 2 3" xfId="1810" xr:uid="{00000000-0005-0000-0000-000011070000}"/>
    <cellStyle name="Dziesiętny 4 2 3 3 2 4" xfId="1811" xr:uid="{00000000-0005-0000-0000-000012070000}"/>
    <cellStyle name="Dziesiętny 4 2 3 3 3" xfId="1812" xr:uid="{00000000-0005-0000-0000-000013070000}"/>
    <cellStyle name="Dziesiętny 4 2 3 3 3 2" xfId="1813" xr:uid="{00000000-0005-0000-0000-000014070000}"/>
    <cellStyle name="Dziesiętny 4 2 3 3 3 3" xfId="1814" xr:uid="{00000000-0005-0000-0000-000015070000}"/>
    <cellStyle name="Dziesiętny 4 2 3 3 3 4" xfId="1815" xr:uid="{00000000-0005-0000-0000-000016070000}"/>
    <cellStyle name="Dziesiętny 4 2 3 3 4" xfId="1816" xr:uid="{00000000-0005-0000-0000-000017070000}"/>
    <cellStyle name="Dziesiętny 4 2 3 3 5" xfId="1817" xr:uid="{00000000-0005-0000-0000-000018070000}"/>
    <cellStyle name="Dziesiętny 4 2 3 3 6" xfId="1818" xr:uid="{00000000-0005-0000-0000-000019070000}"/>
    <cellStyle name="Dziesiętny 4 2 3 4" xfId="1819" xr:uid="{00000000-0005-0000-0000-00001A070000}"/>
    <cellStyle name="Dziesiętny 4 2 3 4 2" xfId="1820" xr:uid="{00000000-0005-0000-0000-00001B070000}"/>
    <cellStyle name="Dziesiętny 4 2 3 4 3" xfId="1821" xr:uid="{00000000-0005-0000-0000-00001C070000}"/>
    <cellStyle name="Dziesiętny 4 2 3 4 4" xfId="1822" xr:uid="{00000000-0005-0000-0000-00001D070000}"/>
    <cellStyle name="Dziesiętny 4 2 3 5" xfId="1823" xr:uid="{00000000-0005-0000-0000-00001E070000}"/>
    <cellStyle name="Dziesiętny 4 2 3 5 2" xfId="1824" xr:uid="{00000000-0005-0000-0000-00001F070000}"/>
    <cellStyle name="Dziesiętny 4 2 3 5 3" xfId="1825" xr:uid="{00000000-0005-0000-0000-000020070000}"/>
    <cellStyle name="Dziesiętny 4 2 3 5 4" xfId="1826" xr:uid="{00000000-0005-0000-0000-000021070000}"/>
    <cellStyle name="Dziesiętny 4 2 3 6" xfId="1827" xr:uid="{00000000-0005-0000-0000-000022070000}"/>
    <cellStyle name="Dziesiętny 4 2 3 7" xfId="1828" xr:uid="{00000000-0005-0000-0000-000023070000}"/>
    <cellStyle name="Dziesiętny 4 2 3 8" xfId="1829" xr:uid="{00000000-0005-0000-0000-000024070000}"/>
    <cellStyle name="Dziesiętny 4 2 4" xfId="1830" xr:uid="{00000000-0005-0000-0000-000025070000}"/>
    <cellStyle name="Dziesiętny 4 2 4 2" xfId="1831" xr:uid="{00000000-0005-0000-0000-000026070000}"/>
    <cellStyle name="Dziesiętny 4 2 4 2 2" xfId="1832" xr:uid="{00000000-0005-0000-0000-000027070000}"/>
    <cellStyle name="Dziesiętny 4 2 4 2 3" xfId="1833" xr:uid="{00000000-0005-0000-0000-000028070000}"/>
    <cellStyle name="Dziesiętny 4 2 4 2 4" xfId="1834" xr:uid="{00000000-0005-0000-0000-000029070000}"/>
    <cellStyle name="Dziesiętny 4 2 4 3" xfId="1835" xr:uid="{00000000-0005-0000-0000-00002A070000}"/>
    <cellStyle name="Dziesiętny 4 2 4 3 2" xfId="1836" xr:uid="{00000000-0005-0000-0000-00002B070000}"/>
    <cellStyle name="Dziesiętny 4 2 4 3 3" xfId="1837" xr:uid="{00000000-0005-0000-0000-00002C070000}"/>
    <cellStyle name="Dziesiętny 4 2 4 3 4" xfId="1838" xr:uid="{00000000-0005-0000-0000-00002D070000}"/>
    <cellStyle name="Dziesiętny 4 2 4 4" xfId="1839" xr:uid="{00000000-0005-0000-0000-00002E070000}"/>
    <cellStyle name="Dziesiętny 4 2 4 5" xfId="1840" xr:uid="{00000000-0005-0000-0000-00002F070000}"/>
    <cellStyle name="Dziesiętny 4 2 4 6" xfId="1841" xr:uid="{00000000-0005-0000-0000-000030070000}"/>
    <cellStyle name="Dziesiętny 4 2 5" xfId="1842" xr:uid="{00000000-0005-0000-0000-000031070000}"/>
    <cellStyle name="Dziesiętny 4 2 5 2" xfId="1843" xr:uid="{00000000-0005-0000-0000-000032070000}"/>
    <cellStyle name="Dziesiętny 4 2 5 2 2" xfId="1844" xr:uid="{00000000-0005-0000-0000-000033070000}"/>
    <cellStyle name="Dziesiętny 4 2 5 2 3" xfId="1845" xr:uid="{00000000-0005-0000-0000-000034070000}"/>
    <cellStyle name="Dziesiętny 4 2 5 2 4" xfId="1846" xr:uid="{00000000-0005-0000-0000-000035070000}"/>
    <cellStyle name="Dziesiętny 4 2 5 3" xfId="1847" xr:uid="{00000000-0005-0000-0000-000036070000}"/>
    <cellStyle name="Dziesiętny 4 2 5 3 2" xfId="1848" xr:uid="{00000000-0005-0000-0000-000037070000}"/>
    <cellStyle name="Dziesiętny 4 2 5 3 3" xfId="1849" xr:uid="{00000000-0005-0000-0000-000038070000}"/>
    <cellStyle name="Dziesiętny 4 2 5 3 4" xfId="1850" xr:uid="{00000000-0005-0000-0000-000039070000}"/>
    <cellStyle name="Dziesiętny 4 2 5 4" xfId="1851" xr:uid="{00000000-0005-0000-0000-00003A070000}"/>
    <cellStyle name="Dziesiętny 4 2 5 5" xfId="1852" xr:uid="{00000000-0005-0000-0000-00003B070000}"/>
    <cellStyle name="Dziesiętny 4 2 5 6" xfId="1853" xr:uid="{00000000-0005-0000-0000-00003C070000}"/>
    <cellStyle name="Dziesiętny 4 2 6" xfId="1854" xr:uid="{00000000-0005-0000-0000-00003D070000}"/>
    <cellStyle name="Dziesiętny 4 2 6 2" xfId="1855" xr:uid="{00000000-0005-0000-0000-00003E070000}"/>
    <cellStyle name="Dziesiętny 4 2 6 3" xfId="1856" xr:uid="{00000000-0005-0000-0000-00003F070000}"/>
    <cellStyle name="Dziesiętny 4 2 6 4" xfId="1857" xr:uid="{00000000-0005-0000-0000-000040070000}"/>
    <cellStyle name="Dziesiętny 4 2 7" xfId="1858" xr:uid="{00000000-0005-0000-0000-000041070000}"/>
    <cellStyle name="Dziesiętny 4 2 7 2" xfId="1859" xr:uid="{00000000-0005-0000-0000-000042070000}"/>
    <cellStyle name="Dziesiętny 4 2 7 3" xfId="1860" xr:uid="{00000000-0005-0000-0000-000043070000}"/>
    <cellStyle name="Dziesiętny 4 2 7 4" xfId="1861" xr:uid="{00000000-0005-0000-0000-000044070000}"/>
    <cellStyle name="Dziesiętny 4 2 8" xfId="1862" xr:uid="{00000000-0005-0000-0000-000045070000}"/>
    <cellStyle name="Dziesiętny 4 2 9" xfId="1863" xr:uid="{00000000-0005-0000-0000-000046070000}"/>
    <cellStyle name="Dziesiętny 4 3" xfId="1864" xr:uid="{00000000-0005-0000-0000-000047070000}"/>
    <cellStyle name="Dziesiętny 4 3 2" xfId="1865" xr:uid="{00000000-0005-0000-0000-000048070000}"/>
    <cellStyle name="Dziesiętny 4 3 2 2" xfId="1866" xr:uid="{00000000-0005-0000-0000-000049070000}"/>
    <cellStyle name="Dziesiętny 4 3 2 2 2" xfId="1867" xr:uid="{00000000-0005-0000-0000-00004A070000}"/>
    <cellStyle name="Dziesiętny 4 3 2 2 2 2" xfId="1868" xr:uid="{00000000-0005-0000-0000-00004B070000}"/>
    <cellStyle name="Dziesiętny 4 3 2 2 2 3" xfId="1869" xr:uid="{00000000-0005-0000-0000-00004C070000}"/>
    <cellStyle name="Dziesiętny 4 3 2 2 2 4" xfId="1870" xr:uid="{00000000-0005-0000-0000-00004D070000}"/>
    <cellStyle name="Dziesiętny 4 3 2 2 3" xfId="1871" xr:uid="{00000000-0005-0000-0000-00004E070000}"/>
    <cellStyle name="Dziesiętny 4 3 2 2 3 2" xfId="1872" xr:uid="{00000000-0005-0000-0000-00004F070000}"/>
    <cellStyle name="Dziesiętny 4 3 2 2 3 3" xfId="1873" xr:uid="{00000000-0005-0000-0000-000050070000}"/>
    <cellStyle name="Dziesiętny 4 3 2 2 3 4" xfId="1874" xr:uid="{00000000-0005-0000-0000-000051070000}"/>
    <cellStyle name="Dziesiętny 4 3 2 2 4" xfId="1875" xr:uid="{00000000-0005-0000-0000-000052070000}"/>
    <cellStyle name="Dziesiętny 4 3 2 2 5" xfId="1876" xr:uid="{00000000-0005-0000-0000-000053070000}"/>
    <cellStyle name="Dziesiętny 4 3 2 2 6" xfId="1877" xr:uid="{00000000-0005-0000-0000-000054070000}"/>
    <cellStyle name="Dziesiętny 4 3 2 3" xfId="1878" xr:uid="{00000000-0005-0000-0000-000055070000}"/>
    <cellStyle name="Dziesiętny 4 3 2 3 2" xfId="1879" xr:uid="{00000000-0005-0000-0000-000056070000}"/>
    <cellStyle name="Dziesiętny 4 3 2 3 2 2" xfId="1880" xr:uid="{00000000-0005-0000-0000-000057070000}"/>
    <cellStyle name="Dziesiętny 4 3 2 3 2 3" xfId="1881" xr:uid="{00000000-0005-0000-0000-000058070000}"/>
    <cellStyle name="Dziesiętny 4 3 2 3 2 4" xfId="1882" xr:uid="{00000000-0005-0000-0000-000059070000}"/>
    <cellStyle name="Dziesiętny 4 3 2 3 3" xfId="1883" xr:uid="{00000000-0005-0000-0000-00005A070000}"/>
    <cellStyle name="Dziesiętny 4 3 2 3 3 2" xfId="1884" xr:uid="{00000000-0005-0000-0000-00005B070000}"/>
    <cellStyle name="Dziesiętny 4 3 2 3 3 3" xfId="1885" xr:uid="{00000000-0005-0000-0000-00005C070000}"/>
    <cellStyle name="Dziesiętny 4 3 2 3 3 4" xfId="1886" xr:uid="{00000000-0005-0000-0000-00005D070000}"/>
    <cellStyle name="Dziesiętny 4 3 2 3 4" xfId="1887" xr:uid="{00000000-0005-0000-0000-00005E070000}"/>
    <cellStyle name="Dziesiętny 4 3 2 3 5" xfId="1888" xr:uid="{00000000-0005-0000-0000-00005F070000}"/>
    <cellStyle name="Dziesiętny 4 3 2 3 6" xfId="1889" xr:uid="{00000000-0005-0000-0000-000060070000}"/>
    <cellStyle name="Dziesiętny 4 3 2 4" xfId="1890" xr:uid="{00000000-0005-0000-0000-000061070000}"/>
    <cellStyle name="Dziesiętny 4 3 2 4 2" xfId="1891" xr:uid="{00000000-0005-0000-0000-000062070000}"/>
    <cellStyle name="Dziesiętny 4 3 2 4 3" xfId="1892" xr:uid="{00000000-0005-0000-0000-000063070000}"/>
    <cellStyle name="Dziesiętny 4 3 2 4 4" xfId="1893" xr:uid="{00000000-0005-0000-0000-000064070000}"/>
    <cellStyle name="Dziesiętny 4 3 2 5" xfId="1894" xr:uid="{00000000-0005-0000-0000-000065070000}"/>
    <cellStyle name="Dziesiętny 4 3 2 5 2" xfId="1895" xr:uid="{00000000-0005-0000-0000-000066070000}"/>
    <cellStyle name="Dziesiętny 4 3 2 5 3" xfId="1896" xr:uid="{00000000-0005-0000-0000-000067070000}"/>
    <cellStyle name="Dziesiętny 4 3 2 5 4" xfId="1897" xr:uid="{00000000-0005-0000-0000-000068070000}"/>
    <cellStyle name="Dziesiętny 4 3 2 6" xfId="1898" xr:uid="{00000000-0005-0000-0000-000069070000}"/>
    <cellStyle name="Dziesiętny 4 3 2 7" xfId="1899" xr:uid="{00000000-0005-0000-0000-00006A070000}"/>
    <cellStyle name="Dziesiętny 4 3 2 8" xfId="1900" xr:uid="{00000000-0005-0000-0000-00006B070000}"/>
    <cellStyle name="Dziesiętny 4 3 3" xfId="1901" xr:uid="{00000000-0005-0000-0000-00006C070000}"/>
    <cellStyle name="Dziesiętny 4 3 3 2" xfId="1902" xr:uid="{00000000-0005-0000-0000-00006D070000}"/>
    <cellStyle name="Dziesiętny 4 3 3 2 2" xfId="1903" xr:uid="{00000000-0005-0000-0000-00006E070000}"/>
    <cellStyle name="Dziesiętny 4 3 3 2 3" xfId="1904" xr:uid="{00000000-0005-0000-0000-00006F070000}"/>
    <cellStyle name="Dziesiętny 4 3 3 2 4" xfId="1905" xr:uid="{00000000-0005-0000-0000-000070070000}"/>
    <cellStyle name="Dziesiętny 4 3 3 3" xfId="1906" xr:uid="{00000000-0005-0000-0000-000071070000}"/>
    <cellStyle name="Dziesiętny 4 3 3 3 2" xfId="1907" xr:uid="{00000000-0005-0000-0000-000072070000}"/>
    <cellStyle name="Dziesiętny 4 3 3 3 3" xfId="1908" xr:uid="{00000000-0005-0000-0000-000073070000}"/>
    <cellStyle name="Dziesiętny 4 3 3 3 4" xfId="1909" xr:uid="{00000000-0005-0000-0000-000074070000}"/>
    <cellStyle name="Dziesiętny 4 3 3 4" xfId="1910" xr:uid="{00000000-0005-0000-0000-000075070000}"/>
    <cellStyle name="Dziesiętny 4 3 3 5" xfId="1911" xr:uid="{00000000-0005-0000-0000-000076070000}"/>
    <cellStyle name="Dziesiętny 4 3 3 6" xfId="1912" xr:uid="{00000000-0005-0000-0000-000077070000}"/>
    <cellStyle name="Dziesiętny 4 3 4" xfId="1913" xr:uid="{00000000-0005-0000-0000-000078070000}"/>
    <cellStyle name="Dziesiętny 4 3 4 2" xfId="1914" xr:uid="{00000000-0005-0000-0000-000079070000}"/>
    <cellStyle name="Dziesiętny 4 3 4 2 2" xfId="1915" xr:uid="{00000000-0005-0000-0000-00007A070000}"/>
    <cellStyle name="Dziesiętny 4 3 4 2 3" xfId="1916" xr:uid="{00000000-0005-0000-0000-00007B070000}"/>
    <cellStyle name="Dziesiętny 4 3 4 2 4" xfId="1917" xr:uid="{00000000-0005-0000-0000-00007C070000}"/>
    <cellStyle name="Dziesiętny 4 3 4 3" xfId="1918" xr:uid="{00000000-0005-0000-0000-00007D070000}"/>
    <cellStyle name="Dziesiętny 4 3 4 3 2" xfId="1919" xr:uid="{00000000-0005-0000-0000-00007E070000}"/>
    <cellStyle name="Dziesiętny 4 3 4 3 3" xfId="1920" xr:uid="{00000000-0005-0000-0000-00007F070000}"/>
    <cellStyle name="Dziesiętny 4 3 4 3 4" xfId="1921" xr:uid="{00000000-0005-0000-0000-000080070000}"/>
    <cellStyle name="Dziesiętny 4 3 4 4" xfId="1922" xr:uid="{00000000-0005-0000-0000-000081070000}"/>
    <cellStyle name="Dziesiętny 4 3 4 5" xfId="1923" xr:uid="{00000000-0005-0000-0000-000082070000}"/>
    <cellStyle name="Dziesiętny 4 3 4 6" xfId="1924" xr:uid="{00000000-0005-0000-0000-000083070000}"/>
    <cellStyle name="Dziesiętny 4 3 5" xfId="1925" xr:uid="{00000000-0005-0000-0000-000084070000}"/>
    <cellStyle name="Dziesiętny 4 3 5 2" xfId="1926" xr:uid="{00000000-0005-0000-0000-000085070000}"/>
    <cellStyle name="Dziesiętny 4 3 5 3" xfId="1927" xr:uid="{00000000-0005-0000-0000-000086070000}"/>
    <cellStyle name="Dziesiętny 4 3 5 4" xfId="1928" xr:uid="{00000000-0005-0000-0000-000087070000}"/>
    <cellStyle name="Dziesiętny 4 3 6" xfId="1929" xr:uid="{00000000-0005-0000-0000-000088070000}"/>
    <cellStyle name="Dziesiętny 4 3 6 2" xfId="1930" xr:uid="{00000000-0005-0000-0000-000089070000}"/>
    <cellStyle name="Dziesiętny 4 3 6 3" xfId="1931" xr:uid="{00000000-0005-0000-0000-00008A070000}"/>
    <cellStyle name="Dziesiętny 4 3 6 4" xfId="1932" xr:uid="{00000000-0005-0000-0000-00008B070000}"/>
    <cellStyle name="Dziesiętny 4 3 7" xfId="1933" xr:uid="{00000000-0005-0000-0000-00008C070000}"/>
    <cellStyle name="Dziesiętny 4 3 8" xfId="1934" xr:uid="{00000000-0005-0000-0000-00008D070000}"/>
    <cellStyle name="Dziesiętny 4 3 9" xfId="1935" xr:uid="{00000000-0005-0000-0000-00008E070000}"/>
    <cellStyle name="Dziesiętny 4 4" xfId="1936" xr:uid="{00000000-0005-0000-0000-00008F070000}"/>
    <cellStyle name="Dziesiętny 4 4 2" xfId="1937" xr:uid="{00000000-0005-0000-0000-000090070000}"/>
    <cellStyle name="Dziesiętny 4 4 2 2" xfId="1938" xr:uid="{00000000-0005-0000-0000-000091070000}"/>
    <cellStyle name="Dziesiętny 4 4 2 2 2" xfId="1939" xr:uid="{00000000-0005-0000-0000-000092070000}"/>
    <cellStyle name="Dziesiętny 4 4 2 2 3" xfId="1940" xr:uid="{00000000-0005-0000-0000-000093070000}"/>
    <cellStyle name="Dziesiętny 4 4 2 2 4" xfId="1941" xr:uid="{00000000-0005-0000-0000-000094070000}"/>
    <cellStyle name="Dziesiętny 4 4 2 3" xfId="1942" xr:uid="{00000000-0005-0000-0000-000095070000}"/>
    <cellStyle name="Dziesiętny 4 4 2 3 2" xfId="1943" xr:uid="{00000000-0005-0000-0000-000096070000}"/>
    <cellStyle name="Dziesiętny 4 4 2 3 3" xfId="1944" xr:uid="{00000000-0005-0000-0000-000097070000}"/>
    <cellStyle name="Dziesiętny 4 4 2 3 4" xfId="1945" xr:uid="{00000000-0005-0000-0000-000098070000}"/>
    <cellStyle name="Dziesiętny 4 4 2 4" xfId="1946" xr:uid="{00000000-0005-0000-0000-000099070000}"/>
    <cellStyle name="Dziesiętny 4 4 2 5" xfId="1947" xr:uid="{00000000-0005-0000-0000-00009A070000}"/>
    <cellStyle name="Dziesiętny 4 4 2 6" xfId="1948" xr:uid="{00000000-0005-0000-0000-00009B070000}"/>
    <cellStyle name="Dziesiętny 4 4 3" xfId="1949" xr:uid="{00000000-0005-0000-0000-00009C070000}"/>
    <cellStyle name="Dziesiętny 4 4 3 2" xfId="1950" xr:uid="{00000000-0005-0000-0000-00009D070000}"/>
    <cellStyle name="Dziesiętny 4 4 3 2 2" xfId="1951" xr:uid="{00000000-0005-0000-0000-00009E070000}"/>
    <cellStyle name="Dziesiętny 4 4 3 2 3" xfId="1952" xr:uid="{00000000-0005-0000-0000-00009F070000}"/>
    <cellStyle name="Dziesiętny 4 4 3 2 4" xfId="1953" xr:uid="{00000000-0005-0000-0000-0000A0070000}"/>
    <cellStyle name="Dziesiętny 4 4 3 3" xfId="1954" xr:uid="{00000000-0005-0000-0000-0000A1070000}"/>
    <cellStyle name="Dziesiętny 4 4 3 3 2" xfId="1955" xr:uid="{00000000-0005-0000-0000-0000A2070000}"/>
    <cellStyle name="Dziesiętny 4 4 3 3 3" xfId="1956" xr:uid="{00000000-0005-0000-0000-0000A3070000}"/>
    <cellStyle name="Dziesiętny 4 4 3 3 4" xfId="1957" xr:uid="{00000000-0005-0000-0000-0000A4070000}"/>
    <cellStyle name="Dziesiętny 4 4 3 4" xfId="1958" xr:uid="{00000000-0005-0000-0000-0000A5070000}"/>
    <cellStyle name="Dziesiętny 4 4 3 5" xfId="1959" xr:uid="{00000000-0005-0000-0000-0000A6070000}"/>
    <cellStyle name="Dziesiętny 4 4 3 6" xfId="1960" xr:uid="{00000000-0005-0000-0000-0000A7070000}"/>
    <cellStyle name="Dziesiętny 4 4 4" xfId="1961" xr:uid="{00000000-0005-0000-0000-0000A8070000}"/>
    <cellStyle name="Dziesiętny 4 4 4 2" xfId="1962" xr:uid="{00000000-0005-0000-0000-0000A9070000}"/>
    <cellStyle name="Dziesiętny 4 4 4 3" xfId="1963" xr:uid="{00000000-0005-0000-0000-0000AA070000}"/>
    <cellStyle name="Dziesiętny 4 4 4 4" xfId="1964" xr:uid="{00000000-0005-0000-0000-0000AB070000}"/>
    <cellStyle name="Dziesiętny 4 4 5" xfId="1965" xr:uid="{00000000-0005-0000-0000-0000AC070000}"/>
    <cellStyle name="Dziesiętny 4 4 5 2" xfId="1966" xr:uid="{00000000-0005-0000-0000-0000AD070000}"/>
    <cellStyle name="Dziesiętny 4 4 5 3" xfId="1967" xr:uid="{00000000-0005-0000-0000-0000AE070000}"/>
    <cellStyle name="Dziesiętny 4 4 5 4" xfId="1968" xr:uid="{00000000-0005-0000-0000-0000AF070000}"/>
    <cellStyle name="Dziesiętny 4 4 6" xfId="1969" xr:uid="{00000000-0005-0000-0000-0000B0070000}"/>
    <cellStyle name="Dziesiętny 4 4 7" xfId="1970" xr:uid="{00000000-0005-0000-0000-0000B1070000}"/>
    <cellStyle name="Dziesiętny 4 4 8" xfId="1971" xr:uid="{00000000-0005-0000-0000-0000B2070000}"/>
    <cellStyle name="Dziesiętny 4 5" xfId="1972" xr:uid="{00000000-0005-0000-0000-0000B3070000}"/>
    <cellStyle name="Dziesiętny 4 5 2" xfId="1973" xr:uid="{00000000-0005-0000-0000-0000B4070000}"/>
    <cellStyle name="Dziesiętny 4 5 2 2" xfId="1974" xr:uid="{00000000-0005-0000-0000-0000B5070000}"/>
    <cellStyle name="Dziesiętny 4 5 2 2 2" xfId="1975" xr:uid="{00000000-0005-0000-0000-0000B6070000}"/>
    <cellStyle name="Dziesiętny 4 5 2 2 3" xfId="1976" xr:uid="{00000000-0005-0000-0000-0000B7070000}"/>
    <cellStyle name="Dziesiętny 4 5 2 2 4" xfId="1977" xr:uid="{00000000-0005-0000-0000-0000B8070000}"/>
    <cellStyle name="Dziesiętny 4 5 2 3" xfId="1978" xr:uid="{00000000-0005-0000-0000-0000B9070000}"/>
    <cellStyle name="Dziesiętny 4 5 2 3 2" xfId="1979" xr:uid="{00000000-0005-0000-0000-0000BA070000}"/>
    <cellStyle name="Dziesiętny 4 5 2 3 3" xfId="1980" xr:uid="{00000000-0005-0000-0000-0000BB070000}"/>
    <cellStyle name="Dziesiętny 4 5 2 3 4" xfId="1981" xr:uid="{00000000-0005-0000-0000-0000BC070000}"/>
    <cellStyle name="Dziesiętny 4 5 2 4" xfId="1982" xr:uid="{00000000-0005-0000-0000-0000BD070000}"/>
    <cellStyle name="Dziesiętny 4 5 2 5" xfId="1983" xr:uid="{00000000-0005-0000-0000-0000BE070000}"/>
    <cellStyle name="Dziesiętny 4 5 2 6" xfId="1984" xr:uid="{00000000-0005-0000-0000-0000BF070000}"/>
    <cellStyle name="Dziesiętny 4 5 3" xfId="1985" xr:uid="{00000000-0005-0000-0000-0000C0070000}"/>
    <cellStyle name="Dziesiętny 4 5 3 2" xfId="1986" xr:uid="{00000000-0005-0000-0000-0000C1070000}"/>
    <cellStyle name="Dziesiętny 4 5 3 2 2" xfId="1987" xr:uid="{00000000-0005-0000-0000-0000C2070000}"/>
    <cellStyle name="Dziesiętny 4 5 3 2 3" xfId="1988" xr:uid="{00000000-0005-0000-0000-0000C3070000}"/>
    <cellStyle name="Dziesiętny 4 5 3 2 4" xfId="1989" xr:uid="{00000000-0005-0000-0000-0000C4070000}"/>
    <cellStyle name="Dziesiętny 4 5 3 3" xfId="1990" xr:uid="{00000000-0005-0000-0000-0000C5070000}"/>
    <cellStyle name="Dziesiętny 4 5 3 3 2" xfId="1991" xr:uid="{00000000-0005-0000-0000-0000C6070000}"/>
    <cellStyle name="Dziesiętny 4 5 3 3 3" xfId="1992" xr:uid="{00000000-0005-0000-0000-0000C7070000}"/>
    <cellStyle name="Dziesiętny 4 5 3 3 4" xfId="1993" xr:uid="{00000000-0005-0000-0000-0000C8070000}"/>
    <cellStyle name="Dziesiętny 4 5 3 4" xfId="1994" xr:uid="{00000000-0005-0000-0000-0000C9070000}"/>
    <cellStyle name="Dziesiętny 4 5 3 5" xfId="1995" xr:uid="{00000000-0005-0000-0000-0000CA070000}"/>
    <cellStyle name="Dziesiętny 4 5 3 6" xfId="1996" xr:uid="{00000000-0005-0000-0000-0000CB070000}"/>
    <cellStyle name="Dziesiętny 4 5 4" xfId="1997" xr:uid="{00000000-0005-0000-0000-0000CC070000}"/>
    <cellStyle name="Dziesiętny 4 5 4 2" xfId="1998" xr:uid="{00000000-0005-0000-0000-0000CD070000}"/>
    <cellStyle name="Dziesiętny 4 5 4 3" xfId="1999" xr:uid="{00000000-0005-0000-0000-0000CE070000}"/>
    <cellStyle name="Dziesiętny 4 5 4 4" xfId="2000" xr:uid="{00000000-0005-0000-0000-0000CF070000}"/>
    <cellStyle name="Dziesiętny 4 5 5" xfId="2001" xr:uid="{00000000-0005-0000-0000-0000D0070000}"/>
    <cellStyle name="Dziesiętny 4 5 5 2" xfId="2002" xr:uid="{00000000-0005-0000-0000-0000D1070000}"/>
    <cellStyle name="Dziesiętny 4 5 5 3" xfId="2003" xr:uid="{00000000-0005-0000-0000-0000D2070000}"/>
    <cellStyle name="Dziesiętny 4 5 5 4" xfId="2004" xr:uid="{00000000-0005-0000-0000-0000D3070000}"/>
    <cellStyle name="Dziesiętny 4 5 6" xfId="2005" xr:uid="{00000000-0005-0000-0000-0000D4070000}"/>
    <cellStyle name="Dziesiętny 4 5 7" xfId="2006" xr:uid="{00000000-0005-0000-0000-0000D5070000}"/>
    <cellStyle name="Dziesiętny 4 5 8" xfId="2007" xr:uid="{00000000-0005-0000-0000-0000D6070000}"/>
    <cellStyle name="Dziesiętny 4 6" xfId="2008" xr:uid="{00000000-0005-0000-0000-0000D7070000}"/>
    <cellStyle name="Dziesiętny 4 6 2" xfId="2009" xr:uid="{00000000-0005-0000-0000-0000D8070000}"/>
    <cellStyle name="Dziesiętny 4 6 2 2" xfId="2010" xr:uid="{00000000-0005-0000-0000-0000D9070000}"/>
    <cellStyle name="Dziesiętny 4 6 2 3" xfId="2011" xr:uid="{00000000-0005-0000-0000-0000DA070000}"/>
    <cellStyle name="Dziesiętny 4 6 2 4" xfId="2012" xr:uid="{00000000-0005-0000-0000-0000DB070000}"/>
    <cellStyle name="Dziesiętny 4 6 3" xfId="2013" xr:uid="{00000000-0005-0000-0000-0000DC070000}"/>
    <cellStyle name="Dziesiętny 4 6 3 2" xfId="2014" xr:uid="{00000000-0005-0000-0000-0000DD070000}"/>
    <cellStyle name="Dziesiętny 4 6 3 3" xfId="2015" xr:uid="{00000000-0005-0000-0000-0000DE070000}"/>
    <cellStyle name="Dziesiętny 4 6 3 4" xfId="2016" xr:uid="{00000000-0005-0000-0000-0000DF070000}"/>
    <cellStyle name="Dziesiętny 4 6 4" xfId="2017" xr:uid="{00000000-0005-0000-0000-0000E0070000}"/>
    <cellStyle name="Dziesiętny 4 6 5" xfId="2018" xr:uid="{00000000-0005-0000-0000-0000E1070000}"/>
    <cellStyle name="Dziesiętny 4 6 6" xfId="2019" xr:uid="{00000000-0005-0000-0000-0000E2070000}"/>
    <cellStyle name="Dziesiętny 4 7" xfId="2020" xr:uid="{00000000-0005-0000-0000-0000E3070000}"/>
    <cellStyle name="Dziesiętny 4 7 2" xfId="2021" xr:uid="{00000000-0005-0000-0000-0000E4070000}"/>
    <cellStyle name="Dziesiętny 4 7 2 2" xfId="2022" xr:uid="{00000000-0005-0000-0000-0000E5070000}"/>
    <cellStyle name="Dziesiętny 4 7 2 3" xfId="2023" xr:uid="{00000000-0005-0000-0000-0000E6070000}"/>
    <cellStyle name="Dziesiętny 4 7 2 4" xfId="2024" xr:uid="{00000000-0005-0000-0000-0000E7070000}"/>
    <cellStyle name="Dziesiętny 4 7 3" xfId="2025" xr:uid="{00000000-0005-0000-0000-0000E8070000}"/>
    <cellStyle name="Dziesiętny 4 7 3 2" xfId="2026" xr:uid="{00000000-0005-0000-0000-0000E9070000}"/>
    <cellStyle name="Dziesiętny 4 7 3 3" xfId="2027" xr:uid="{00000000-0005-0000-0000-0000EA070000}"/>
    <cellStyle name="Dziesiętny 4 7 3 4" xfId="2028" xr:uid="{00000000-0005-0000-0000-0000EB070000}"/>
    <cellStyle name="Dziesiętny 4 7 4" xfId="2029" xr:uid="{00000000-0005-0000-0000-0000EC070000}"/>
    <cellStyle name="Dziesiętny 4 7 5" xfId="2030" xr:uid="{00000000-0005-0000-0000-0000ED070000}"/>
    <cellStyle name="Dziesiętny 4 7 6" xfId="2031" xr:uid="{00000000-0005-0000-0000-0000EE070000}"/>
    <cellStyle name="Dziesiętny 4 8" xfId="2032" xr:uid="{00000000-0005-0000-0000-0000EF070000}"/>
    <cellStyle name="Dziesiętny 4 8 2" xfId="2033" xr:uid="{00000000-0005-0000-0000-0000F0070000}"/>
    <cellStyle name="Dziesiętny 4 8 3" xfId="2034" xr:uid="{00000000-0005-0000-0000-0000F1070000}"/>
    <cellStyle name="Dziesiętny 4 8 4" xfId="2035" xr:uid="{00000000-0005-0000-0000-0000F2070000}"/>
    <cellStyle name="Dziesiętny 4 9" xfId="2036" xr:uid="{00000000-0005-0000-0000-0000F3070000}"/>
    <cellStyle name="Dziesiętny 4 9 2" xfId="2037" xr:uid="{00000000-0005-0000-0000-0000F4070000}"/>
    <cellStyle name="Dziesiętny 4 9 3" xfId="2038" xr:uid="{00000000-0005-0000-0000-0000F5070000}"/>
    <cellStyle name="Dziesiętny 4 9 4" xfId="2039" xr:uid="{00000000-0005-0000-0000-0000F6070000}"/>
    <cellStyle name="Dziesiętny 40" xfId="2040" xr:uid="{00000000-0005-0000-0000-0000F7070000}"/>
    <cellStyle name="Dziesiętny 41" xfId="2041" xr:uid="{00000000-0005-0000-0000-0000F8070000}"/>
    <cellStyle name="Dziesiętny 42" xfId="2042" xr:uid="{00000000-0005-0000-0000-0000F9070000}"/>
    <cellStyle name="Dziesiętny 43" xfId="2043" xr:uid="{00000000-0005-0000-0000-0000FA070000}"/>
    <cellStyle name="Dziesiętny 43 2" xfId="2044" xr:uid="{00000000-0005-0000-0000-0000FB070000}"/>
    <cellStyle name="Dziesiętny 5" xfId="2045" xr:uid="{00000000-0005-0000-0000-0000FC070000}"/>
    <cellStyle name="Dziesiętny 5 10" xfId="2046" xr:uid="{00000000-0005-0000-0000-0000FD070000}"/>
    <cellStyle name="Dziesiętny 5 10 2" xfId="2047" xr:uid="{00000000-0005-0000-0000-0000FE070000}"/>
    <cellStyle name="Dziesiętny 5 10 3" xfId="2048" xr:uid="{00000000-0005-0000-0000-0000FF070000}"/>
    <cellStyle name="Dziesiętny 5 11" xfId="2049" xr:uid="{00000000-0005-0000-0000-000000080000}"/>
    <cellStyle name="Dziesiętny 5 12" xfId="2050" xr:uid="{00000000-0005-0000-0000-000001080000}"/>
    <cellStyle name="Dziesiętny 5 13" xfId="2051" xr:uid="{00000000-0005-0000-0000-000002080000}"/>
    <cellStyle name="Dziesiętny 5 2" xfId="2052" xr:uid="{00000000-0005-0000-0000-000003080000}"/>
    <cellStyle name="Dziesiętny 5 2 10" xfId="2053" xr:uid="{00000000-0005-0000-0000-000004080000}"/>
    <cellStyle name="Dziesiętny 5 2 2" xfId="2054" xr:uid="{00000000-0005-0000-0000-000005080000}"/>
    <cellStyle name="Dziesiętny 5 2 2 2" xfId="2055" xr:uid="{00000000-0005-0000-0000-000006080000}"/>
    <cellStyle name="Dziesiętny 5 2 2 2 2" xfId="2056" xr:uid="{00000000-0005-0000-0000-000007080000}"/>
    <cellStyle name="Dziesiętny 5 2 2 2 2 2" xfId="2057" xr:uid="{00000000-0005-0000-0000-000008080000}"/>
    <cellStyle name="Dziesiętny 5 2 2 2 2 3" xfId="2058" xr:uid="{00000000-0005-0000-0000-000009080000}"/>
    <cellStyle name="Dziesiętny 5 2 2 2 3" xfId="2059" xr:uid="{00000000-0005-0000-0000-00000A080000}"/>
    <cellStyle name="Dziesiętny 5 2 2 2 3 2" xfId="2060" xr:uid="{00000000-0005-0000-0000-00000B080000}"/>
    <cellStyle name="Dziesiętny 5 2 2 2 3 3" xfId="2061" xr:uid="{00000000-0005-0000-0000-00000C080000}"/>
    <cellStyle name="Dziesiętny 5 2 2 2 4" xfId="2062" xr:uid="{00000000-0005-0000-0000-00000D080000}"/>
    <cellStyle name="Dziesiętny 5 2 2 2 5" xfId="2063" xr:uid="{00000000-0005-0000-0000-00000E080000}"/>
    <cellStyle name="Dziesiętny 5 2 2 2 6" xfId="2064" xr:uid="{00000000-0005-0000-0000-00000F080000}"/>
    <cellStyle name="Dziesiętny 5 2 2 3" xfId="2065" xr:uid="{00000000-0005-0000-0000-000010080000}"/>
    <cellStyle name="Dziesiętny 5 2 2 3 2" xfId="2066" xr:uid="{00000000-0005-0000-0000-000011080000}"/>
    <cellStyle name="Dziesiętny 5 2 2 3 2 2" xfId="2067" xr:uid="{00000000-0005-0000-0000-000012080000}"/>
    <cellStyle name="Dziesiętny 5 2 2 3 2 3" xfId="2068" xr:uid="{00000000-0005-0000-0000-000013080000}"/>
    <cellStyle name="Dziesiętny 5 2 2 3 3" xfId="2069" xr:uid="{00000000-0005-0000-0000-000014080000}"/>
    <cellStyle name="Dziesiętny 5 2 2 3 3 2" xfId="2070" xr:uid="{00000000-0005-0000-0000-000015080000}"/>
    <cellStyle name="Dziesiętny 5 2 2 3 3 3" xfId="2071" xr:uid="{00000000-0005-0000-0000-000016080000}"/>
    <cellStyle name="Dziesiętny 5 2 2 3 4" xfId="2072" xr:uid="{00000000-0005-0000-0000-000017080000}"/>
    <cellStyle name="Dziesiętny 5 2 2 3 5" xfId="2073" xr:uid="{00000000-0005-0000-0000-000018080000}"/>
    <cellStyle name="Dziesiętny 5 2 2 4" xfId="2074" xr:uid="{00000000-0005-0000-0000-000019080000}"/>
    <cellStyle name="Dziesiętny 5 2 2 4 2" xfId="2075" xr:uid="{00000000-0005-0000-0000-00001A080000}"/>
    <cellStyle name="Dziesiętny 5 2 2 4 3" xfId="2076" xr:uid="{00000000-0005-0000-0000-00001B080000}"/>
    <cellStyle name="Dziesiętny 5 2 2 5" xfId="2077" xr:uid="{00000000-0005-0000-0000-00001C080000}"/>
    <cellStyle name="Dziesiętny 5 2 2 5 2" xfId="2078" xr:uid="{00000000-0005-0000-0000-00001D080000}"/>
    <cellStyle name="Dziesiętny 5 2 2 5 3" xfId="2079" xr:uid="{00000000-0005-0000-0000-00001E080000}"/>
    <cellStyle name="Dziesiętny 5 2 2 6" xfId="2080" xr:uid="{00000000-0005-0000-0000-00001F080000}"/>
    <cellStyle name="Dziesiętny 5 2 2 7" xfId="2081" xr:uid="{00000000-0005-0000-0000-000020080000}"/>
    <cellStyle name="Dziesiętny 5 2 2 8" xfId="2082" xr:uid="{00000000-0005-0000-0000-000021080000}"/>
    <cellStyle name="Dziesiętny 5 2 3" xfId="2083" xr:uid="{00000000-0005-0000-0000-000022080000}"/>
    <cellStyle name="Dziesiętny 5 2 3 2" xfId="2084" xr:uid="{00000000-0005-0000-0000-000023080000}"/>
    <cellStyle name="Dziesiętny 5 2 3 2 2" xfId="2085" xr:uid="{00000000-0005-0000-0000-000024080000}"/>
    <cellStyle name="Dziesiętny 5 2 3 2 2 2" xfId="2086" xr:uid="{00000000-0005-0000-0000-000025080000}"/>
    <cellStyle name="Dziesiętny 5 2 3 2 2 3" xfId="2087" xr:uid="{00000000-0005-0000-0000-000026080000}"/>
    <cellStyle name="Dziesiętny 5 2 3 2 3" xfId="2088" xr:uid="{00000000-0005-0000-0000-000027080000}"/>
    <cellStyle name="Dziesiętny 5 2 3 2 3 2" xfId="2089" xr:uid="{00000000-0005-0000-0000-000028080000}"/>
    <cellStyle name="Dziesiętny 5 2 3 2 3 3" xfId="2090" xr:uid="{00000000-0005-0000-0000-000029080000}"/>
    <cellStyle name="Dziesiętny 5 2 3 2 4" xfId="2091" xr:uid="{00000000-0005-0000-0000-00002A080000}"/>
    <cellStyle name="Dziesiętny 5 2 3 2 5" xfId="2092" xr:uid="{00000000-0005-0000-0000-00002B080000}"/>
    <cellStyle name="Dziesiętny 5 2 3 2 6" xfId="2093" xr:uid="{00000000-0005-0000-0000-00002C080000}"/>
    <cellStyle name="Dziesiętny 5 2 3 3" xfId="2094" xr:uid="{00000000-0005-0000-0000-00002D080000}"/>
    <cellStyle name="Dziesiętny 5 2 3 3 2" xfId="2095" xr:uid="{00000000-0005-0000-0000-00002E080000}"/>
    <cellStyle name="Dziesiętny 5 2 3 3 2 2" xfId="2096" xr:uid="{00000000-0005-0000-0000-00002F080000}"/>
    <cellStyle name="Dziesiętny 5 2 3 3 2 3" xfId="2097" xr:uid="{00000000-0005-0000-0000-000030080000}"/>
    <cellStyle name="Dziesiętny 5 2 3 3 3" xfId="2098" xr:uid="{00000000-0005-0000-0000-000031080000}"/>
    <cellStyle name="Dziesiętny 5 2 3 3 3 2" xfId="2099" xr:uid="{00000000-0005-0000-0000-000032080000}"/>
    <cellStyle name="Dziesiętny 5 2 3 3 3 3" xfId="2100" xr:uid="{00000000-0005-0000-0000-000033080000}"/>
    <cellStyle name="Dziesiętny 5 2 3 3 4" xfId="2101" xr:uid="{00000000-0005-0000-0000-000034080000}"/>
    <cellStyle name="Dziesiętny 5 2 3 3 5" xfId="2102" xr:uid="{00000000-0005-0000-0000-000035080000}"/>
    <cellStyle name="Dziesiętny 5 2 3 4" xfId="2103" xr:uid="{00000000-0005-0000-0000-000036080000}"/>
    <cellStyle name="Dziesiętny 5 2 3 4 2" xfId="2104" xr:uid="{00000000-0005-0000-0000-000037080000}"/>
    <cellStyle name="Dziesiętny 5 2 3 4 3" xfId="2105" xr:uid="{00000000-0005-0000-0000-000038080000}"/>
    <cellStyle name="Dziesiętny 5 2 3 5" xfId="2106" xr:uid="{00000000-0005-0000-0000-000039080000}"/>
    <cellStyle name="Dziesiętny 5 2 3 5 2" xfId="2107" xr:uid="{00000000-0005-0000-0000-00003A080000}"/>
    <cellStyle name="Dziesiętny 5 2 3 5 3" xfId="2108" xr:uid="{00000000-0005-0000-0000-00003B080000}"/>
    <cellStyle name="Dziesiętny 5 2 3 6" xfId="2109" xr:uid="{00000000-0005-0000-0000-00003C080000}"/>
    <cellStyle name="Dziesiętny 5 2 3 7" xfId="2110" xr:uid="{00000000-0005-0000-0000-00003D080000}"/>
    <cellStyle name="Dziesiętny 5 2 3 8" xfId="2111" xr:uid="{00000000-0005-0000-0000-00003E080000}"/>
    <cellStyle name="Dziesiętny 5 2 4" xfId="2112" xr:uid="{00000000-0005-0000-0000-00003F080000}"/>
    <cellStyle name="Dziesiętny 5 2 4 2" xfId="2113" xr:uid="{00000000-0005-0000-0000-000040080000}"/>
    <cellStyle name="Dziesiętny 5 2 4 2 2" xfId="2114" xr:uid="{00000000-0005-0000-0000-000041080000}"/>
    <cellStyle name="Dziesiętny 5 2 4 2 3" xfId="2115" xr:uid="{00000000-0005-0000-0000-000042080000}"/>
    <cellStyle name="Dziesiętny 5 2 4 3" xfId="2116" xr:uid="{00000000-0005-0000-0000-000043080000}"/>
    <cellStyle name="Dziesiętny 5 2 4 3 2" xfId="2117" xr:uid="{00000000-0005-0000-0000-000044080000}"/>
    <cellStyle name="Dziesiętny 5 2 4 3 3" xfId="2118" xr:uid="{00000000-0005-0000-0000-000045080000}"/>
    <cellStyle name="Dziesiętny 5 2 4 4" xfId="2119" xr:uid="{00000000-0005-0000-0000-000046080000}"/>
    <cellStyle name="Dziesiętny 5 2 4 5" xfId="2120" xr:uid="{00000000-0005-0000-0000-000047080000}"/>
    <cellStyle name="Dziesiętny 5 2 4 6" xfId="2121" xr:uid="{00000000-0005-0000-0000-000048080000}"/>
    <cellStyle name="Dziesiętny 5 2 5" xfId="2122" xr:uid="{00000000-0005-0000-0000-000049080000}"/>
    <cellStyle name="Dziesiętny 5 2 5 2" xfId="2123" xr:uid="{00000000-0005-0000-0000-00004A080000}"/>
    <cellStyle name="Dziesiętny 5 2 5 2 2" xfId="2124" xr:uid="{00000000-0005-0000-0000-00004B080000}"/>
    <cellStyle name="Dziesiętny 5 2 5 2 3" xfId="2125" xr:uid="{00000000-0005-0000-0000-00004C080000}"/>
    <cellStyle name="Dziesiętny 5 2 5 3" xfId="2126" xr:uid="{00000000-0005-0000-0000-00004D080000}"/>
    <cellStyle name="Dziesiętny 5 2 5 3 2" xfId="2127" xr:uid="{00000000-0005-0000-0000-00004E080000}"/>
    <cellStyle name="Dziesiętny 5 2 5 3 3" xfId="2128" xr:uid="{00000000-0005-0000-0000-00004F080000}"/>
    <cellStyle name="Dziesiętny 5 2 5 4" xfId="2129" xr:uid="{00000000-0005-0000-0000-000050080000}"/>
    <cellStyle name="Dziesiętny 5 2 5 5" xfId="2130" xr:uid="{00000000-0005-0000-0000-000051080000}"/>
    <cellStyle name="Dziesiętny 5 2 6" xfId="2131" xr:uid="{00000000-0005-0000-0000-000052080000}"/>
    <cellStyle name="Dziesiętny 5 2 6 2" xfId="2132" xr:uid="{00000000-0005-0000-0000-000053080000}"/>
    <cellStyle name="Dziesiętny 5 2 6 3" xfId="2133" xr:uid="{00000000-0005-0000-0000-000054080000}"/>
    <cellStyle name="Dziesiętny 5 2 7" xfId="2134" xr:uid="{00000000-0005-0000-0000-000055080000}"/>
    <cellStyle name="Dziesiętny 5 2 7 2" xfId="2135" xr:uid="{00000000-0005-0000-0000-000056080000}"/>
    <cellStyle name="Dziesiętny 5 2 7 3" xfId="2136" xr:uid="{00000000-0005-0000-0000-000057080000}"/>
    <cellStyle name="Dziesiętny 5 2 8" xfId="2137" xr:uid="{00000000-0005-0000-0000-000058080000}"/>
    <cellStyle name="Dziesiętny 5 2 9" xfId="2138" xr:uid="{00000000-0005-0000-0000-000059080000}"/>
    <cellStyle name="Dziesiętny 5 3" xfId="2139" xr:uid="{00000000-0005-0000-0000-00005A080000}"/>
    <cellStyle name="Dziesiętny 5 3 2" xfId="2140" xr:uid="{00000000-0005-0000-0000-00005B080000}"/>
    <cellStyle name="Dziesiętny 5 3 2 2" xfId="2141" xr:uid="{00000000-0005-0000-0000-00005C080000}"/>
    <cellStyle name="Dziesiętny 5 3 2 2 2" xfId="2142" xr:uid="{00000000-0005-0000-0000-00005D080000}"/>
    <cellStyle name="Dziesiętny 5 3 2 2 2 2" xfId="2143" xr:uid="{00000000-0005-0000-0000-00005E080000}"/>
    <cellStyle name="Dziesiętny 5 3 2 2 2 3" xfId="2144" xr:uid="{00000000-0005-0000-0000-00005F080000}"/>
    <cellStyle name="Dziesiętny 5 3 2 2 3" xfId="2145" xr:uid="{00000000-0005-0000-0000-000060080000}"/>
    <cellStyle name="Dziesiętny 5 3 2 2 3 2" xfId="2146" xr:uid="{00000000-0005-0000-0000-000061080000}"/>
    <cellStyle name="Dziesiętny 5 3 2 2 3 3" xfId="2147" xr:uid="{00000000-0005-0000-0000-000062080000}"/>
    <cellStyle name="Dziesiętny 5 3 2 2 4" xfId="2148" xr:uid="{00000000-0005-0000-0000-000063080000}"/>
    <cellStyle name="Dziesiętny 5 3 2 2 5" xfId="2149" xr:uid="{00000000-0005-0000-0000-000064080000}"/>
    <cellStyle name="Dziesiętny 5 3 2 2 6" xfId="2150" xr:uid="{00000000-0005-0000-0000-000065080000}"/>
    <cellStyle name="Dziesiętny 5 3 2 3" xfId="2151" xr:uid="{00000000-0005-0000-0000-000066080000}"/>
    <cellStyle name="Dziesiętny 5 3 2 3 2" xfId="2152" xr:uid="{00000000-0005-0000-0000-000067080000}"/>
    <cellStyle name="Dziesiętny 5 3 2 3 2 2" xfId="2153" xr:uid="{00000000-0005-0000-0000-000068080000}"/>
    <cellStyle name="Dziesiętny 5 3 2 3 2 3" xfId="2154" xr:uid="{00000000-0005-0000-0000-000069080000}"/>
    <cellStyle name="Dziesiętny 5 3 2 3 3" xfId="2155" xr:uid="{00000000-0005-0000-0000-00006A080000}"/>
    <cellStyle name="Dziesiętny 5 3 2 3 3 2" xfId="2156" xr:uid="{00000000-0005-0000-0000-00006B080000}"/>
    <cellStyle name="Dziesiętny 5 3 2 3 3 3" xfId="2157" xr:uid="{00000000-0005-0000-0000-00006C080000}"/>
    <cellStyle name="Dziesiętny 5 3 2 3 4" xfId="2158" xr:uid="{00000000-0005-0000-0000-00006D080000}"/>
    <cellStyle name="Dziesiętny 5 3 2 3 5" xfId="2159" xr:uid="{00000000-0005-0000-0000-00006E080000}"/>
    <cellStyle name="Dziesiętny 5 3 2 4" xfId="2160" xr:uid="{00000000-0005-0000-0000-00006F080000}"/>
    <cellStyle name="Dziesiętny 5 3 2 4 2" xfId="2161" xr:uid="{00000000-0005-0000-0000-000070080000}"/>
    <cellStyle name="Dziesiętny 5 3 2 4 3" xfId="2162" xr:uid="{00000000-0005-0000-0000-000071080000}"/>
    <cellStyle name="Dziesiętny 5 3 2 5" xfId="2163" xr:uid="{00000000-0005-0000-0000-000072080000}"/>
    <cellStyle name="Dziesiętny 5 3 2 5 2" xfId="2164" xr:uid="{00000000-0005-0000-0000-000073080000}"/>
    <cellStyle name="Dziesiętny 5 3 2 5 3" xfId="2165" xr:uid="{00000000-0005-0000-0000-000074080000}"/>
    <cellStyle name="Dziesiętny 5 3 2 6" xfId="2166" xr:uid="{00000000-0005-0000-0000-000075080000}"/>
    <cellStyle name="Dziesiętny 5 3 2 7" xfId="2167" xr:uid="{00000000-0005-0000-0000-000076080000}"/>
    <cellStyle name="Dziesiętny 5 3 2 8" xfId="2168" xr:uid="{00000000-0005-0000-0000-000077080000}"/>
    <cellStyle name="Dziesiętny 5 3 3" xfId="2169" xr:uid="{00000000-0005-0000-0000-000078080000}"/>
    <cellStyle name="Dziesiętny 5 3 3 2" xfId="2170" xr:uid="{00000000-0005-0000-0000-000079080000}"/>
    <cellStyle name="Dziesiętny 5 3 3 2 2" xfId="2171" xr:uid="{00000000-0005-0000-0000-00007A080000}"/>
    <cellStyle name="Dziesiętny 5 3 3 2 3" xfId="2172" xr:uid="{00000000-0005-0000-0000-00007B080000}"/>
    <cellStyle name="Dziesiętny 5 3 3 3" xfId="2173" xr:uid="{00000000-0005-0000-0000-00007C080000}"/>
    <cellStyle name="Dziesiętny 5 3 3 3 2" xfId="2174" xr:uid="{00000000-0005-0000-0000-00007D080000}"/>
    <cellStyle name="Dziesiętny 5 3 3 3 3" xfId="2175" xr:uid="{00000000-0005-0000-0000-00007E080000}"/>
    <cellStyle name="Dziesiętny 5 3 3 4" xfId="2176" xr:uid="{00000000-0005-0000-0000-00007F080000}"/>
    <cellStyle name="Dziesiętny 5 3 3 5" xfId="2177" xr:uid="{00000000-0005-0000-0000-000080080000}"/>
    <cellStyle name="Dziesiętny 5 3 3 6" xfId="2178" xr:uid="{00000000-0005-0000-0000-000081080000}"/>
    <cellStyle name="Dziesiętny 5 3 4" xfId="2179" xr:uid="{00000000-0005-0000-0000-000082080000}"/>
    <cellStyle name="Dziesiętny 5 3 4 2" xfId="2180" xr:uid="{00000000-0005-0000-0000-000083080000}"/>
    <cellStyle name="Dziesiętny 5 3 4 2 2" xfId="2181" xr:uid="{00000000-0005-0000-0000-000084080000}"/>
    <cellStyle name="Dziesiętny 5 3 4 2 3" xfId="2182" xr:uid="{00000000-0005-0000-0000-000085080000}"/>
    <cellStyle name="Dziesiętny 5 3 4 3" xfId="2183" xr:uid="{00000000-0005-0000-0000-000086080000}"/>
    <cellStyle name="Dziesiętny 5 3 4 3 2" xfId="2184" xr:uid="{00000000-0005-0000-0000-000087080000}"/>
    <cellStyle name="Dziesiętny 5 3 4 3 3" xfId="2185" xr:uid="{00000000-0005-0000-0000-000088080000}"/>
    <cellStyle name="Dziesiętny 5 3 4 4" xfId="2186" xr:uid="{00000000-0005-0000-0000-000089080000}"/>
    <cellStyle name="Dziesiętny 5 3 4 5" xfId="2187" xr:uid="{00000000-0005-0000-0000-00008A080000}"/>
    <cellStyle name="Dziesiętny 5 3 5" xfId="2188" xr:uid="{00000000-0005-0000-0000-00008B080000}"/>
    <cellStyle name="Dziesiętny 5 3 5 2" xfId="2189" xr:uid="{00000000-0005-0000-0000-00008C080000}"/>
    <cellStyle name="Dziesiętny 5 3 5 3" xfId="2190" xr:uid="{00000000-0005-0000-0000-00008D080000}"/>
    <cellStyle name="Dziesiętny 5 3 6" xfId="2191" xr:uid="{00000000-0005-0000-0000-00008E080000}"/>
    <cellStyle name="Dziesiętny 5 3 6 2" xfId="2192" xr:uid="{00000000-0005-0000-0000-00008F080000}"/>
    <cellStyle name="Dziesiętny 5 3 6 3" xfId="2193" xr:uid="{00000000-0005-0000-0000-000090080000}"/>
    <cellStyle name="Dziesiętny 5 3 7" xfId="2194" xr:uid="{00000000-0005-0000-0000-000091080000}"/>
    <cellStyle name="Dziesiętny 5 3 8" xfId="2195" xr:uid="{00000000-0005-0000-0000-000092080000}"/>
    <cellStyle name="Dziesiętny 5 3 9" xfId="2196" xr:uid="{00000000-0005-0000-0000-000093080000}"/>
    <cellStyle name="Dziesiętny 5 4" xfId="2197" xr:uid="{00000000-0005-0000-0000-000094080000}"/>
    <cellStyle name="Dziesiętny 5 4 2" xfId="2198" xr:uid="{00000000-0005-0000-0000-000095080000}"/>
    <cellStyle name="Dziesiętny 5 4 2 2" xfId="2199" xr:uid="{00000000-0005-0000-0000-000096080000}"/>
    <cellStyle name="Dziesiętny 5 4 2 2 2" xfId="2200" xr:uid="{00000000-0005-0000-0000-000097080000}"/>
    <cellStyle name="Dziesiętny 5 4 2 2 3" xfId="2201" xr:uid="{00000000-0005-0000-0000-000098080000}"/>
    <cellStyle name="Dziesiętny 5 4 2 3" xfId="2202" xr:uid="{00000000-0005-0000-0000-000099080000}"/>
    <cellStyle name="Dziesiętny 5 4 2 3 2" xfId="2203" xr:uid="{00000000-0005-0000-0000-00009A080000}"/>
    <cellStyle name="Dziesiętny 5 4 2 3 3" xfId="2204" xr:uid="{00000000-0005-0000-0000-00009B080000}"/>
    <cellStyle name="Dziesiętny 5 4 2 4" xfId="2205" xr:uid="{00000000-0005-0000-0000-00009C080000}"/>
    <cellStyle name="Dziesiętny 5 4 2 5" xfId="2206" xr:uid="{00000000-0005-0000-0000-00009D080000}"/>
    <cellStyle name="Dziesiętny 5 4 2 6" xfId="2207" xr:uid="{00000000-0005-0000-0000-00009E080000}"/>
    <cellStyle name="Dziesiętny 5 4 3" xfId="2208" xr:uid="{00000000-0005-0000-0000-00009F080000}"/>
    <cellStyle name="Dziesiętny 5 4 3 2" xfId="2209" xr:uid="{00000000-0005-0000-0000-0000A0080000}"/>
    <cellStyle name="Dziesiętny 5 4 3 2 2" xfId="2210" xr:uid="{00000000-0005-0000-0000-0000A1080000}"/>
    <cellStyle name="Dziesiętny 5 4 3 2 3" xfId="2211" xr:uid="{00000000-0005-0000-0000-0000A2080000}"/>
    <cellStyle name="Dziesiętny 5 4 3 3" xfId="2212" xr:uid="{00000000-0005-0000-0000-0000A3080000}"/>
    <cellStyle name="Dziesiętny 5 4 3 3 2" xfId="2213" xr:uid="{00000000-0005-0000-0000-0000A4080000}"/>
    <cellStyle name="Dziesiętny 5 4 3 3 3" xfId="2214" xr:uid="{00000000-0005-0000-0000-0000A5080000}"/>
    <cellStyle name="Dziesiętny 5 4 3 4" xfId="2215" xr:uid="{00000000-0005-0000-0000-0000A6080000}"/>
    <cellStyle name="Dziesiętny 5 4 3 5" xfId="2216" xr:uid="{00000000-0005-0000-0000-0000A7080000}"/>
    <cellStyle name="Dziesiętny 5 4 4" xfId="2217" xr:uid="{00000000-0005-0000-0000-0000A8080000}"/>
    <cellStyle name="Dziesiętny 5 4 4 2" xfId="2218" xr:uid="{00000000-0005-0000-0000-0000A9080000}"/>
    <cellStyle name="Dziesiętny 5 4 4 3" xfId="2219" xr:uid="{00000000-0005-0000-0000-0000AA080000}"/>
    <cellStyle name="Dziesiętny 5 4 5" xfId="2220" xr:uid="{00000000-0005-0000-0000-0000AB080000}"/>
    <cellStyle name="Dziesiętny 5 4 5 2" xfId="2221" xr:uid="{00000000-0005-0000-0000-0000AC080000}"/>
    <cellStyle name="Dziesiętny 5 4 5 3" xfId="2222" xr:uid="{00000000-0005-0000-0000-0000AD080000}"/>
    <cellStyle name="Dziesiętny 5 4 6" xfId="2223" xr:uid="{00000000-0005-0000-0000-0000AE080000}"/>
    <cellStyle name="Dziesiętny 5 4 7" xfId="2224" xr:uid="{00000000-0005-0000-0000-0000AF080000}"/>
    <cellStyle name="Dziesiętny 5 4 8" xfId="2225" xr:uid="{00000000-0005-0000-0000-0000B0080000}"/>
    <cellStyle name="Dziesiętny 5 5" xfId="2226" xr:uid="{00000000-0005-0000-0000-0000B1080000}"/>
    <cellStyle name="Dziesiętny 5 5 2" xfId="2227" xr:uid="{00000000-0005-0000-0000-0000B2080000}"/>
    <cellStyle name="Dziesiętny 5 5 2 2" xfId="2228" xr:uid="{00000000-0005-0000-0000-0000B3080000}"/>
    <cellStyle name="Dziesiętny 5 5 2 2 2" xfId="2229" xr:uid="{00000000-0005-0000-0000-0000B4080000}"/>
    <cellStyle name="Dziesiętny 5 5 2 2 3" xfId="2230" xr:uid="{00000000-0005-0000-0000-0000B5080000}"/>
    <cellStyle name="Dziesiętny 5 5 2 3" xfId="2231" xr:uid="{00000000-0005-0000-0000-0000B6080000}"/>
    <cellStyle name="Dziesiętny 5 5 2 3 2" xfId="2232" xr:uid="{00000000-0005-0000-0000-0000B7080000}"/>
    <cellStyle name="Dziesiętny 5 5 2 3 3" xfId="2233" xr:uid="{00000000-0005-0000-0000-0000B8080000}"/>
    <cellStyle name="Dziesiętny 5 5 2 4" xfId="2234" xr:uid="{00000000-0005-0000-0000-0000B9080000}"/>
    <cellStyle name="Dziesiętny 5 5 2 5" xfId="2235" xr:uid="{00000000-0005-0000-0000-0000BA080000}"/>
    <cellStyle name="Dziesiętny 5 5 2 6" xfId="2236" xr:uid="{00000000-0005-0000-0000-0000BB080000}"/>
    <cellStyle name="Dziesiętny 5 5 3" xfId="2237" xr:uid="{00000000-0005-0000-0000-0000BC080000}"/>
    <cellStyle name="Dziesiętny 5 5 3 2" xfId="2238" xr:uid="{00000000-0005-0000-0000-0000BD080000}"/>
    <cellStyle name="Dziesiętny 5 5 3 2 2" xfId="2239" xr:uid="{00000000-0005-0000-0000-0000BE080000}"/>
    <cellStyle name="Dziesiętny 5 5 3 2 3" xfId="2240" xr:uid="{00000000-0005-0000-0000-0000BF080000}"/>
    <cellStyle name="Dziesiętny 5 5 3 3" xfId="2241" xr:uid="{00000000-0005-0000-0000-0000C0080000}"/>
    <cellStyle name="Dziesiętny 5 5 3 3 2" xfId="2242" xr:uid="{00000000-0005-0000-0000-0000C1080000}"/>
    <cellStyle name="Dziesiętny 5 5 3 3 3" xfId="2243" xr:uid="{00000000-0005-0000-0000-0000C2080000}"/>
    <cellStyle name="Dziesiętny 5 5 3 4" xfId="2244" xr:uid="{00000000-0005-0000-0000-0000C3080000}"/>
    <cellStyle name="Dziesiętny 5 5 3 5" xfId="2245" xr:uid="{00000000-0005-0000-0000-0000C4080000}"/>
    <cellStyle name="Dziesiętny 5 5 4" xfId="2246" xr:uid="{00000000-0005-0000-0000-0000C5080000}"/>
    <cellStyle name="Dziesiętny 5 5 4 2" xfId="2247" xr:uid="{00000000-0005-0000-0000-0000C6080000}"/>
    <cellStyle name="Dziesiętny 5 5 4 3" xfId="2248" xr:uid="{00000000-0005-0000-0000-0000C7080000}"/>
    <cellStyle name="Dziesiętny 5 5 5" xfId="2249" xr:uid="{00000000-0005-0000-0000-0000C8080000}"/>
    <cellStyle name="Dziesiętny 5 5 5 2" xfId="2250" xr:uid="{00000000-0005-0000-0000-0000C9080000}"/>
    <cellStyle name="Dziesiętny 5 5 5 3" xfId="2251" xr:uid="{00000000-0005-0000-0000-0000CA080000}"/>
    <cellStyle name="Dziesiętny 5 5 6" xfId="2252" xr:uid="{00000000-0005-0000-0000-0000CB080000}"/>
    <cellStyle name="Dziesiętny 5 5 7" xfId="2253" xr:uid="{00000000-0005-0000-0000-0000CC080000}"/>
    <cellStyle name="Dziesiętny 5 5 8" xfId="2254" xr:uid="{00000000-0005-0000-0000-0000CD080000}"/>
    <cellStyle name="Dziesiętny 5 6" xfId="2255" xr:uid="{00000000-0005-0000-0000-0000CE080000}"/>
    <cellStyle name="Dziesiętny 5 6 2" xfId="2256" xr:uid="{00000000-0005-0000-0000-0000CF080000}"/>
    <cellStyle name="Dziesiętny 5 6 2 2" xfId="2257" xr:uid="{00000000-0005-0000-0000-0000D0080000}"/>
    <cellStyle name="Dziesiętny 5 6 2 3" xfId="2258" xr:uid="{00000000-0005-0000-0000-0000D1080000}"/>
    <cellStyle name="Dziesiętny 5 6 2 4" xfId="2259" xr:uid="{00000000-0005-0000-0000-0000D2080000}"/>
    <cellStyle name="Dziesiętny 5 6 3" xfId="2260" xr:uid="{00000000-0005-0000-0000-0000D3080000}"/>
    <cellStyle name="Dziesiętny 5 6 3 2" xfId="2261" xr:uid="{00000000-0005-0000-0000-0000D4080000}"/>
    <cellStyle name="Dziesiętny 5 6 3 3" xfId="2262" xr:uid="{00000000-0005-0000-0000-0000D5080000}"/>
    <cellStyle name="Dziesiętny 5 6 4" xfId="2263" xr:uid="{00000000-0005-0000-0000-0000D6080000}"/>
    <cellStyle name="Dziesiętny 5 6 5" xfId="2264" xr:uid="{00000000-0005-0000-0000-0000D7080000}"/>
    <cellStyle name="Dziesiętny 5 6 6" xfId="2265" xr:uid="{00000000-0005-0000-0000-0000D8080000}"/>
    <cellStyle name="Dziesiętny 5 7" xfId="2266" xr:uid="{00000000-0005-0000-0000-0000D9080000}"/>
    <cellStyle name="Dziesiętny 5 7 2" xfId="2267" xr:uid="{00000000-0005-0000-0000-0000DA080000}"/>
    <cellStyle name="Dziesiętny 5 7 2 2" xfId="2268" xr:uid="{00000000-0005-0000-0000-0000DB080000}"/>
    <cellStyle name="Dziesiętny 5 7 2 3" xfId="2269" xr:uid="{00000000-0005-0000-0000-0000DC080000}"/>
    <cellStyle name="Dziesiętny 5 7 3" xfId="2270" xr:uid="{00000000-0005-0000-0000-0000DD080000}"/>
    <cellStyle name="Dziesiętny 5 7 3 2" xfId="2271" xr:uid="{00000000-0005-0000-0000-0000DE080000}"/>
    <cellStyle name="Dziesiętny 5 7 3 3" xfId="2272" xr:uid="{00000000-0005-0000-0000-0000DF080000}"/>
    <cellStyle name="Dziesiętny 5 7 4" xfId="2273" xr:uid="{00000000-0005-0000-0000-0000E0080000}"/>
    <cellStyle name="Dziesiętny 5 7 5" xfId="2274" xr:uid="{00000000-0005-0000-0000-0000E1080000}"/>
    <cellStyle name="Dziesiętny 5 7 6" xfId="2275" xr:uid="{00000000-0005-0000-0000-0000E2080000}"/>
    <cellStyle name="Dziesiętny 5 8" xfId="2276" xr:uid="{00000000-0005-0000-0000-0000E3080000}"/>
    <cellStyle name="Dziesiętny 5 8 2" xfId="2277" xr:uid="{00000000-0005-0000-0000-0000E4080000}"/>
    <cellStyle name="Dziesiętny 5 8 2 2" xfId="2278" xr:uid="{00000000-0005-0000-0000-0000E5080000}"/>
    <cellStyle name="Dziesiętny 5 8 2 3" xfId="2279" xr:uid="{00000000-0005-0000-0000-0000E6080000}"/>
    <cellStyle name="Dziesiętny 5 8 3" xfId="2280" xr:uid="{00000000-0005-0000-0000-0000E7080000}"/>
    <cellStyle name="Dziesiętny 5 8 3 2" xfId="2281" xr:uid="{00000000-0005-0000-0000-0000E8080000}"/>
    <cellStyle name="Dziesiętny 5 8 3 3" xfId="2282" xr:uid="{00000000-0005-0000-0000-0000E9080000}"/>
    <cellStyle name="Dziesiętny 5 8 4" xfId="2283" xr:uid="{00000000-0005-0000-0000-0000EA080000}"/>
    <cellStyle name="Dziesiętny 5 8 5" xfId="2284" xr:uid="{00000000-0005-0000-0000-0000EB080000}"/>
    <cellStyle name="Dziesiętny 5 9" xfId="2285" xr:uid="{00000000-0005-0000-0000-0000EC080000}"/>
    <cellStyle name="Dziesiętny 5 9 2" xfId="2286" xr:uid="{00000000-0005-0000-0000-0000ED080000}"/>
    <cellStyle name="Dziesiętny 5 9 3" xfId="2287" xr:uid="{00000000-0005-0000-0000-0000EE080000}"/>
    <cellStyle name="Dziesiętny 6" xfId="2288" xr:uid="{00000000-0005-0000-0000-0000EF080000}"/>
    <cellStyle name="Dziesiętny 6 10" xfId="2289" xr:uid="{00000000-0005-0000-0000-0000F0080000}"/>
    <cellStyle name="Dziesiętny 6 11" xfId="2290" xr:uid="{00000000-0005-0000-0000-0000F1080000}"/>
    <cellStyle name="Dziesiętny 6 2" xfId="2291" xr:uid="{00000000-0005-0000-0000-0000F2080000}"/>
    <cellStyle name="Dziesiętny 6 2 10" xfId="2292" xr:uid="{00000000-0005-0000-0000-0000F3080000}"/>
    <cellStyle name="Dziesiętny 6 2 2" xfId="2293" xr:uid="{00000000-0005-0000-0000-0000F4080000}"/>
    <cellStyle name="Dziesiętny 6 2 2 2" xfId="2294" xr:uid="{00000000-0005-0000-0000-0000F5080000}"/>
    <cellStyle name="Dziesiętny 6 2 2 2 2" xfId="2295" xr:uid="{00000000-0005-0000-0000-0000F6080000}"/>
    <cellStyle name="Dziesiętny 6 2 2 2 2 2" xfId="2296" xr:uid="{00000000-0005-0000-0000-0000F7080000}"/>
    <cellStyle name="Dziesiętny 6 2 2 2 2 3" xfId="2297" xr:uid="{00000000-0005-0000-0000-0000F8080000}"/>
    <cellStyle name="Dziesiętny 6 2 2 2 3" xfId="2298" xr:uid="{00000000-0005-0000-0000-0000F9080000}"/>
    <cellStyle name="Dziesiętny 6 2 2 2 3 2" xfId="2299" xr:uid="{00000000-0005-0000-0000-0000FA080000}"/>
    <cellStyle name="Dziesiętny 6 2 2 2 3 3" xfId="2300" xr:uid="{00000000-0005-0000-0000-0000FB080000}"/>
    <cellStyle name="Dziesiętny 6 2 2 2 4" xfId="2301" xr:uid="{00000000-0005-0000-0000-0000FC080000}"/>
    <cellStyle name="Dziesiętny 6 2 2 2 5" xfId="2302" xr:uid="{00000000-0005-0000-0000-0000FD080000}"/>
    <cellStyle name="Dziesiętny 6 2 2 2 6" xfId="2303" xr:uid="{00000000-0005-0000-0000-0000FE080000}"/>
    <cellStyle name="Dziesiętny 6 2 2 3" xfId="2304" xr:uid="{00000000-0005-0000-0000-0000FF080000}"/>
    <cellStyle name="Dziesiętny 6 2 2 3 2" xfId="2305" xr:uid="{00000000-0005-0000-0000-000000090000}"/>
    <cellStyle name="Dziesiętny 6 2 2 3 2 2" xfId="2306" xr:uid="{00000000-0005-0000-0000-000001090000}"/>
    <cellStyle name="Dziesiętny 6 2 2 3 2 3" xfId="2307" xr:uid="{00000000-0005-0000-0000-000002090000}"/>
    <cellStyle name="Dziesiętny 6 2 2 3 3" xfId="2308" xr:uid="{00000000-0005-0000-0000-000003090000}"/>
    <cellStyle name="Dziesiętny 6 2 2 3 3 2" xfId="2309" xr:uid="{00000000-0005-0000-0000-000004090000}"/>
    <cellStyle name="Dziesiętny 6 2 2 3 3 3" xfId="2310" xr:uid="{00000000-0005-0000-0000-000005090000}"/>
    <cellStyle name="Dziesiętny 6 2 2 3 4" xfId="2311" xr:uid="{00000000-0005-0000-0000-000006090000}"/>
    <cellStyle name="Dziesiętny 6 2 2 3 5" xfId="2312" xr:uid="{00000000-0005-0000-0000-000007090000}"/>
    <cellStyle name="Dziesiętny 6 2 2 4" xfId="2313" xr:uid="{00000000-0005-0000-0000-000008090000}"/>
    <cellStyle name="Dziesiętny 6 2 2 4 2" xfId="2314" xr:uid="{00000000-0005-0000-0000-000009090000}"/>
    <cellStyle name="Dziesiętny 6 2 2 4 3" xfId="2315" xr:uid="{00000000-0005-0000-0000-00000A090000}"/>
    <cellStyle name="Dziesiętny 6 2 2 5" xfId="2316" xr:uid="{00000000-0005-0000-0000-00000B090000}"/>
    <cellStyle name="Dziesiętny 6 2 2 5 2" xfId="2317" xr:uid="{00000000-0005-0000-0000-00000C090000}"/>
    <cellStyle name="Dziesiętny 6 2 2 5 3" xfId="2318" xr:uid="{00000000-0005-0000-0000-00000D090000}"/>
    <cellStyle name="Dziesiętny 6 2 2 6" xfId="2319" xr:uid="{00000000-0005-0000-0000-00000E090000}"/>
    <cellStyle name="Dziesiętny 6 2 2 7" xfId="2320" xr:uid="{00000000-0005-0000-0000-00000F090000}"/>
    <cellStyle name="Dziesiętny 6 2 2 8" xfId="2321" xr:uid="{00000000-0005-0000-0000-000010090000}"/>
    <cellStyle name="Dziesiętny 6 2 3" xfId="2322" xr:uid="{00000000-0005-0000-0000-000011090000}"/>
    <cellStyle name="Dziesiętny 6 2 3 2" xfId="2323" xr:uid="{00000000-0005-0000-0000-000012090000}"/>
    <cellStyle name="Dziesiętny 6 2 3 2 2" xfId="2324" xr:uid="{00000000-0005-0000-0000-000013090000}"/>
    <cellStyle name="Dziesiętny 6 2 3 2 2 2" xfId="2325" xr:uid="{00000000-0005-0000-0000-000014090000}"/>
    <cellStyle name="Dziesiętny 6 2 3 2 2 3" xfId="2326" xr:uid="{00000000-0005-0000-0000-000015090000}"/>
    <cellStyle name="Dziesiętny 6 2 3 2 3" xfId="2327" xr:uid="{00000000-0005-0000-0000-000016090000}"/>
    <cellStyle name="Dziesiętny 6 2 3 2 3 2" xfId="2328" xr:uid="{00000000-0005-0000-0000-000017090000}"/>
    <cellStyle name="Dziesiętny 6 2 3 2 3 3" xfId="2329" xr:uid="{00000000-0005-0000-0000-000018090000}"/>
    <cellStyle name="Dziesiętny 6 2 3 2 4" xfId="2330" xr:uid="{00000000-0005-0000-0000-000019090000}"/>
    <cellStyle name="Dziesiętny 6 2 3 2 5" xfId="2331" xr:uid="{00000000-0005-0000-0000-00001A090000}"/>
    <cellStyle name="Dziesiętny 6 2 3 2 6" xfId="2332" xr:uid="{00000000-0005-0000-0000-00001B090000}"/>
    <cellStyle name="Dziesiętny 6 2 3 3" xfId="2333" xr:uid="{00000000-0005-0000-0000-00001C090000}"/>
    <cellStyle name="Dziesiętny 6 2 3 3 2" xfId="2334" xr:uid="{00000000-0005-0000-0000-00001D090000}"/>
    <cellStyle name="Dziesiętny 6 2 3 3 2 2" xfId="2335" xr:uid="{00000000-0005-0000-0000-00001E090000}"/>
    <cellStyle name="Dziesiętny 6 2 3 3 2 3" xfId="2336" xr:uid="{00000000-0005-0000-0000-00001F090000}"/>
    <cellStyle name="Dziesiętny 6 2 3 3 3" xfId="2337" xr:uid="{00000000-0005-0000-0000-000020090000}"/>
    <cellStyle name="Dziesiętny 6 2 3 3 3 2" xfId="2338" xr:uid="{00000000-0005-0000-0000-000021090000}"/>
    <cellStyle name="Dziesiętny 6 2 3 3 3 3" xfId="2339" xr:uid="{00000000-0005-0000-0000-000022090000}"/>
    <cellStyle name="Dziesiętny 6 2 3 3 4" xfId="2340" xr:uid="{00000000-0005-0000-0000-000023090000}"/>
    <cellStyle name="Dziesiętny 6 2 3 3 5" xfId="2341" xr:uid="{00000000-0005-0000-0000-000024090000}"/>
    <cellStyle name="Dziesiętny 6 2 3 4" xfId="2342" xr:uid="{00000000-0005-0000-0000-000025090000}"/>
    <cellStyle name="Dziesiętny 6 2 3 4 2" xfId="2343" xr:uid="{00000000-0005-0000-0000-000026090000}"/>
    <cellStyle name="Dziesiętny 6 2 3 4 3" xfId="2344" xr:uid="{00000000-0005-0000-0000-000027090000}"/>
    <cellStyle name="Dziesiętny 6 2 3 5" xfId="2345" xr:uid="{00000000-0005-0000-0000-000028090000}"/>
    <cellStyle name="Dziesiętny 6 2 3 5 2" xfId="2346" xr:uid="{00000000-0005-0000-0000-000029090000}"/>
    <cellStyle name="Dziesiętny 6 2 3 5 3" xfId="2347" xr:uid="{00000000-0005-0000-0000-00002A090000}"/>
    <cellStyle name="Dziesiętny 6 2 3 6" xfId="2348" xr:uid="{00000000-0005-0000-0000-00002B090000}"/>
    <cellStyle name="Dziesiętny 6 2 3 7" xfId="2349" xr:uid="{00000000-0005-0000-0000-00002C090000}"/>
    <cellStyle name="Dziesiętny 6 2 3 8" xfId="2350" xr:uid="{00000000-0005-0000-0000-00002D090000}"/>
    <cellStyle name="Dziesiętny 6 2 4" xfId="2351" xr:uid="{00000000-0005-0000-0000-00002E090000}"/>
    <cellStyle name="Dziesiętny 6 2 4 2" xfId="2352" xr:uid="{00000000-0005-0000-0000-00002F090000}"/>
    <cellStyle name="Dziesiętny 6 2 4 2 2" xfId="2353" xr:uid="{00000000-0005-0000-0000-000030090000}"/>
    <cellStyle name="Dziesiętny 6 2 4 2 3" xfId="2354" xr:uid="{00000000-0005-0000-0000-000031090000}"/>
    <cellStyle name="Dziesiętny 6 2 4 3" xfId="2355" xr:uid="{00000000-0005-0000-0000-000032090000}"/>
    <cellStyle name="Dziesiętny 6 2 4 3 2" xfId="2356" xr:uid="{00000000-0005-0000-0000-000033090000}"/>
    <cellStyle name="Dziesiętny 6 2 4 3 3" xfId="2357" xr:uid="{00000000-0005-0000-0000-000034090000}"/>
    <cellStyle name="Dziesiętny 6 2 4 4" xfId="2358" xr:uid="{00000000-0005-0000-0000-000035090000}"/>
    <cellStyle name="Dziesiętny 6 2 4 5" xfId="2359" xr:uid="{00000000-0005-0000-0000-000036090000}"/>
    <cellStyle name="Dziesiętny 6 2 4 6" xfId="2360" xr:uid="{00000000-0005-0000-0000-000037090000}"/>
    <cellStyle name="Dziesiętny 6 2 5" xfId="2361" xr:uid="{00000000-0005-0000-0000-000038090000}"/>
    <cellStyle name="Dziesiętny 6 2 5 2" xfId="2362" xr:uid="{00000000-0005-0000-0000-000039090000}"/>
    <cellStyle name="Dziesiętny 6 2 5 2 2" xfId="2363" xr:uid="{00000000-0005-0000-0000-00003A090000}"/>
    <cellStyle name="Dziesiętny 6 2 5 2 3" xfId="2364" xr:uid="{00000000-0005-0000-0000-00003B090000}"/>
    <cellStyle name="Dziesiętny 6 2 5 3" xfId="2365" xr:uid="{00000000-0005-0000-0000-00003C090000}"/>
    <cellStyle name="Dziesiętny 6 2 5 3 2" xfId="2366" xr:uid="{00000000-0005-0000-0000-00003D090000}"/>
    <cellStyle name="Dziesiętny 6 2 5 3 3" xfId="2367" xr:uid="{00000000-0005-0000-0000-00003E090000}"/>
    <cellStyle name="Dziesiętny 6 2 5 4" xfId="2368" xr:uid="{00000000-0005-0000-0000-00003F090000}"/>
    <cellStyle name="Dziesiętny 6 2 5 5" xfId="2369" xr:uid="{00000000-0005-0000-0000-000040090000}"/>
    <cellStyle name="Dziesiętny 6 2 6" xfId="2370" xr:uid="{00000000-0005-0000-0000-000041090000}"/>
    <cellStyle name="Dziesiętny 6 2 6 2" xfId="2371" xr:uid="{00000000-0005-0000-0000-000042090000}"/>
    <cellStyle name="Dziesiętny 6 2 6 3" xfId="2372" xr:uid="{00000000-0005-0000-0000-000043090000}"/>
    <cellStyle name="Dziesiętny 6 2 7" xfId="2373" xr:uid="{00000000-0005-0000-0000-000044090000}"/>
    <cellStyle name="Dziesiętny 6 2 7 2" xfId="2374" xr:uid="{00000000-0005-0000-0000-000045090000}"/>
    <cellStyle name="Dziesiętny 6 2 7 3" xfId="2375" xr:uid="{00000000-0005-0000-0000-000046090000}"/>
    <cellStyle name="Dziesiętny 6 2 8" xfId="2376" xr:uid="{00000000-0005-0000-0000-000047090000}"/>
    <cellStyle name="Dziesiętny 6 2 9" xfId="2377" xr:uid="{00000000-0005-0000-0000-000048090000}"/>
    <cellStyle name="Dziesiętny 6 3" xfId="2378" xr:uid="{00000000-0005-0000-0000-000049090000}"/>
    <cellStyle name="Dziesiętny 6 3 2" xfId="2379" xr:uid="{00000000-0005-0000-0000-00004A090000}"/>
    <cellStyle name="Dziesiętny 6 3 2 2" xfId="2380" xr:uid="{00000000-0005-0000-0000-00004B090000}"/>
    <cellStyle name="Dziesiętny 6 3 2 2 2" xfId="2381" xr:uid="{00000000-0005-0000-0000-00004C090000}"/>
    <cellStyle name="Dziesiętny 6 3 2 2 3" xfId="2382" xr:uid="{00000000-0005-0000-0000-00004D090000}"/>
    <cellStyle name="Dziesiętny 6 3 2 3" xfId="2383" xr:uid="{00000000-0005-0000-0000-00004E090000}"/>
    <cellStyle name="Dziesiętny 6 3 2 3 2" xfId="2384" xr:uid="{00000000-0005-0000-0000-00004F090000}"/>
    <cellStyle name="Dziesiętny 6 3 2 3 3" xfId="2385" xr:uid="{00000000-0005-0000-0000-000050090000}"/>
    <cellStyle name="Dziesiętny 6 3 2 4" xfId="2386" xr:uid="{00000000-0005-0000-0000-000051090000}"/>
    <cellStyle name="Dziesiętny 6 3 2 5" xfId="2387" xr:uid="{00000000-0005-0000-0000-000052090000}"/>
    <cellStyle name="Dziesiętny 6 3 2 6" xfId="2388" xr:uid="{00000000-0005-0000-0000-000053090000}"/>
    <cellStyle name="Dziesiętny 6 3 3" xfId="2389" xr:uid="{00000000-0005-0000-0000-000054090000}"/>
    <cellStyle name="Dziesiętny 6 3 3 2" xfId="2390" xr:uid="{00000000-0005-0000-0000-000055090000}"/>
    <cellStyle name="Dziesiętny 6 3 3 2 2" xfId="2391" xr:uid="{00000000-0005-0000-0000-000056090000}"/>
    <cellStyle name="Dziesiętny 6 3 3 2 3" xfId="2392" xr:uid="{00000000-0005-0000-0000-000057090000}"/>
    <cellStyle name="Dziesiętny 6 3 3 3" xfId="2393" xr:uid="{00000000-0005-0000-0000-000058090000}"/>
    <cellStyle name="Dziesiętny 6 3 3 3 2" xfId="2394" xr:uid="{00000000-0005-0000-0000-000059090000}"/>
    <cellStyle name="Dziesiętny 6 3 3 3 3" xfId="2395" xr:uid="{00000000-0005-0000-0000-00005A090000}"/>
    <cellStyle name="Dziesiętny 6 3 3 4" xfId="2396" xr:uid="{00000000-0005-0000-0000-00005B090000}"/>
    <cellStyle name="Dziesiętny 6 3 3 5" xfId="2397" xr:uid="{00000000-0005-0000-0000-00005C090000}"/>
    <cellStyle name="Dziesiętny 6 3 4" xfId="2398" xr:uid="{00000000-0005-0000-0000-00005D090000}"/>
    <cellStyle name="Dziesiętny 6 3 4 2" xfId="2399" xr:uid="{00000000-0005-0000-0000-00005E090000}"/>
    <cellStyle name="Dziesiętny 6 3 4 3" xfId="2400" xr:uid="{00000000-0005-0000-0000-00005F090000}"/>
    <cellStyle name="Dziesiętny 6 3 5" xfId="2401" xr:uid="{00000000-0005-0000-0000-000060090000}"/>
    <cellStyle name="Dziesiętny 6 3 5 2" xfId="2402" xr:uid="{00000000-0005-0000-0000-000061090000}"/>
    <cellStyle name="Dziesiętny 6 3 5 3" xfId="2403" xr:uid="{00000000-0005-0000-0000-000062090000}"/>
    <cellStyle name="Dziesiętny 6 3 6" xfId="2404" xr:uid="{00000000-0005-0000-0000-000063090000}"/>
    <cellStyle name="Dziesiętny 6 3 7" xfId="2405" xr:uid="{00000000-0005-0000-0000-000064090000}"/>
    <cellStyle name="Dziesiętny 6 3 8" xfId="2406" xr:uid="{00000000-0005-0000-0000-000065090000}"/>
    <cellStyle name="Dziesiętny 6 4" xfId="2407" xr:uid="{00000000-0005-0000-0000-000066090000}"/>
    <cellStyle name="Dziesiętny 6 4 2" xfId="2408" xr:uid="{00000000-0005-0000-0000-000067090000}"/>
    <cellStyle name="Dziesiętny 6 4 2 2" xfId="2409" xr:uid="{00000000-0005-0000-0000-000068090000}"/>
    <cellStyle name="Dziesiętny 6 4 2 2 2" xfId="2410" xr:uid="{00000000-0005-0000-0000-000069090000}"/>
    <cellStyle name="Dziesiętny 6 4 2 2 3" xfId="2411" xr:uid="{00000000-0005-0000-0000-00006A090000}"/>
    <cellStyle name="Dziesiętny 6 4 2 3" xfId="2412" xr:uid="{00000000-0005-0000-0000-00006B090000}"/>
    <cellStyle name="Dziesiętny 6 4 2 3 2" xfId="2413" xr:uid="{00000000-0005-0000-0000-00006C090000}"/>
    <cellStyle name="Dziesiętny 6 4 2 3 3" xfId="2414" xr:uid="{00000000-0005-0000-0000-00006D090000}"/>
    <cellStyle name="Dziesiętny 6 4 2 4" xfId="2415" xr:uid="{00000000-0005-0000-0000-00006E090000}"/>
    <cellStyle name="Dziesiętny 6 4 2 5" xfId="2416" xr:uid="{00000000-0005-0000-0000-00006F090000}"/>
    <cellStyle name="Dziesiętny 6 4 2 6" xfId="2417" xr:uid="{00000000-0005-0000-0000-000070090000}"/>
    <cellStyle name="Dziesiętny 6 4 3" xfId="2418" xr:uid="{00000000-0005-0000-0000-000071090000}"/>
    <cellStyle name="Dziesiętny 6 4 3 2" xfId="2419" xr:uid="{00000000-0005-0000-0000-000072090000}"/>
    <cellStyle name="Dziesiętny 6 4 3 2 2" xfId="2420" xr:uid="{00000000-0005-0000-0000-000073090000}"/>
    <cellStyle name="Dziesiętny 6 4 3 2 3" xfId="2421" xr:uid="{00000000-0005-0000-0000-000074090000}"/>
    <cellStyle name="Dziesiętny 6 4 3 3" xfId="2422" xr:uid="{00000000-0005-0000-0000-000075090000}"/>
    <cellStyle name="Dziesiętny 6 4 3 3 2" xfId="2423" xr:uid="{00000000-0005-0000-0000-000076090000}"/>
    <cellStyle name="Dziesiętny 6 4 3 3 3" xfId="2424" xr:uid="{00000000-0005-0000-0000-000077090000}"/>
    <cellStyle name="Dziesiętny 6 4 3 4" xfId="2425" xr:uid="{00000000-0005-0000-0000-000078090000}"/>
    <cellStyle name="Dziesiętny 6 4 3 5" xfId="2426" xr:uid="{00000000-0005-0000-0000-000079090000}"/>
    <cellStyle name="Dziesiętny 6 4 4" xfId="2427" xr:uid="{00000000-0005-0000-0000-00007A090000}"/>
    <cellStyle name="Dziesiętny 6 4 4 2" xfId="2428" xr:uid="{00000000-0005-0000-0000-00007B090000}"/>
    <cellStyle name="Dziesiętny 6 4 4 3" xfId="2429" xr:uid="{00000000-0005-0000-0000-00007C090000}"/>
    <cellStyle name="Dziesiętny 6 4 5" xfId="2430" xr:uid="{00000000-0005-0000-0000-00007D090000}"/>
    <cellStyle name="Dziesiętny 6 4 5 2" xfId="2431" xr:uid="{00000000-0005-0000-0000-00007E090000}"/>
    <cellStyle name="Dziesiętny 6 4 5 3" xfId="2432" xr:uid="{00000000-0005-0000-0000-00007F090000}"/>
    <cellStyle name="Dziesiętny 6 4 6" xfId="2433" xr:uid="{00000000-0005-0000-0000-000080090000}"/>
    <cellStyle name="Dziesiętny 6 4 7" xfId="2434" xr:uid="{00000000-0005-0000-0000-000081090000}"/>
    <cellStyle name="Dziesiętny 6 4 8" xfId="2435" xr:uid="{00000000-0005-0000-0000-000082090000}"/>
    <cellStyle name="Dziesiętny 6 5" xfId="2436" xr:uid="{00000000-0005-0000-0000-000083090000}"/>
    <cellStyle name="Dziesiętny 6 5 2" xfId="2437" xr:uid="{00000000-0005-0000-0000-000084090000}"/>
    <cellStyle name="Dziesiętny 6 5 2 2" xfId="2438" xr:uid="{00000000-0005-0000-0000-000085090000}"/>
    <cellStyle name="Dziesiętny 6 5 2 3" xfId="2439" xr:uid="{00000000-0005-0000-0000-000086090000}"/>
    <cellStyle name="Dziesiętny 6 5 3" xfId="2440" xr:uid="{00000000-0005-0000-0000-000087090000}"/>
    <cellStyle name="Dziesiętny 6 5 3 2" xfId="2441" xr:uid="{00000000-0005-0000-0000-000088090000}"/>
    <cellStyle name="Dziesiętny 6 5 3 3" xfId="2442" xr:uid="{00000000-0005-0000-0000-000089090000}"/>
    <cellStyle name="Dziesiętny 6 5 4" xfId="2443" xr:uid="{00000000-0005-0000-0000-00008A090000}"/>
    <cellStyle name="Dziesiętny 6 5 5" xfId="2444" xr:uid="{00000000-0005-0000-0000-00008B090000}"/>
    <cellStyle name="Dziesiętny 6 5 6" xfId="2445" xr:uid="{00000000-0005-0000-0000-00008C090000}"/>
    <cellStyle name="Dziesiętny 6 6" xfId="2446" xr:uid="{00000000-0005-0000-0000-00008D090000}"/>
    <cellStyle name="Dziesiętny 6 6 2" xfId="2447" xr:uid="{00000000-0005-0000-0000-00008E090000}"/>
    <cellStyle name="Dziesiętny 6 6 2 2" xfId="2448" xr:uid="{00000000-0005-0000-0000-00008F090000}"/>
    <cellStyle name="Dziesiętny 6 6 2 3" xfId="2449" xr:uid="{00000000-0005-0000-0000-000090090000}"/>
    <cellStyle name="Dziesiętny 6 6 3" xfId="2450" xr:uid="{00000000-0005-0000-0000-000091090000}"/>
    <cellStyle name="Dziesiętny 6 6 3 2" xfId="2451" xr:uid="{00000000-0005-0000-0000-000092090000}"/>
    <cellStyle name="Dziesiętny 6 6 3 3" xfId="2452" xr:uid="{00000000-0005-0000-0000-000093090000}"/>
    <cellStyle name="Dziesiętny 6 6 4" xfId="2453" xr:uid="{00000000-0005-0000-0000-000094090000}"/>
    <cellStyle name="Dziesiętny 6 6 5" xfId="2454" xr:uid="{00000000-0005-0000-0000-000095090000}"/>
    <cellStyle name="Dziesiętny 6 7" xfId="2455" xr:uid="{00000000-0005-0000-0000-000096090000}"/>
    <cellStyle name="Dziesiętny 6 7 2" xfId="2456" xr:uid="{00000000-0005-0000-0000-000097090000}"/>
    <cellStyle name="Dziesiętny 6 7 3" xfId="2457" xr:uid="{00000000-0005-0000-0000-000098090000}"/>
    <cellStyle name="Dziesiętny 6 8" xfId="2458" xr:uid="{00000000-0005-0000-0000-000099090000}"/>
    <cellStyle name="Dziesiętny 6 8 2" xfId="2459" xr:uid="{00000000-0005-0000-0000-00009A090000}"/>
    <cellStyle name="Dziesiętny 6 8 3" xfId="2460" xr:uid="{00000000-0005-0000-0000-00009B090000}"/>
    <cellStyle name="Dziesiętny 6 9" xfId="2461" xr:uid="{00000000-0005-0000-0000-00009C090000}"/>
    <cellStyle name="Dziesiętny 7" xfId="2462" xr:uid="{00000000-0005-0000-0000-00009D090000}"/>
    <cellStyle name="Dziesiętny 7 10" xfId="2463" xr:uid="{00000000-0005-0000-0000-00009E090000}"/>
    <cellStyle name="Dziesiętny 7 11" xfId="2464" xr:uid="{00000000-0005-0000-0000-00009F090000}"/>
    <cellStyle name="Dziesiętny 7 12" xfId="2465" xr:uid="{00000000-0005-0000-0000-0000A0090000}"/>
    <cellStyle name="Dziesiętny 7 2" xfId="2466" xr:uid="{00000000-0005-0000-0000-0000A1090000}"/>
    <cellStyle name="Dziesiętny 7 2 10" xfId="2467" xr:uid="{00000000-0005-0000-0000-0000A2090000}"/>
    <cellStyle name="Dziesiętny 7 2 2" xfId="2468" xr:uid="{00000000-0005-0000-0000-0000A3090000}"/>
    <cellStyle name="Dziesiętny 7 2 2 2" xfId="2469" xr:uid="{00000000-0005-0000-0000-0000A4090000}"/>
    <cellStyle name="Dziesiętny 7 2 2 2 2" xfId="2470" xr:uid="{00000000-0005-0000-0000-0000A5090000}"/>
    <cellStyle name="Dziesiętny 7 2 2 2 2 2" xfId="2471" xr:uid="{00000000-0005-0000-0000-0000A6090000}"/>
    <cellStyle name="Dziesiętny 7 2 2 2 2 3" xfId="2472" xr:uid="{00000000-0005-0000-0000-0000A7090000}"/>
    <cellStyle name="Dziesiętny 7 2 2 2 3" xfId="2473" xr:uid="{00000000-0005-0000-0000-0000A8090000}"/>
    <cellStyle name="Dziesiętny 7 2 2 2 3 2" xfId="2474" xr:uid="{00000000-0005-0000-0000-0000A9090000}"/>
    <cellStyle name="Dziesiętny 7 2 2 2 3 3" xfId="2475" xr:uid="{00000000-0005-0000-0000-0000AA090000}"/>
    <cellStyle name="Dziesiętny 7 2 2 2 4" xfId="2476" xr:uid="{00000000-0005-0000-0000-0000AB090000}"/>
    <cellStyle name="Dziesiętny 7 2 2 2 5" xfId="2477" xr:uid="{00000000-0005-0000-0000-0000AC090000}"/>
    <cellStyle name="Dziesiętny 7 2 2 2 6" xfId="2478" xr:uid="{00000000-0005-0000-0000-0000AD090000}"/>
    <cellStyle name="Dziesiętny 7 2 2 3" xfId="2479" xr:uid="{00000000-0005-0000-0000-0000AE090000}"/>
    <cellStyle name="Dziesiętny 7 2 2 3 2" xfId="2480" xr:uid="{00000000-0005-0000-0000-0000AF090000}"/>
    <cellStyle name="Dziesiętny 7 2 2 3 2 2" xfId="2481" xr:uid="{00000000-0005-0000-0000-0000B0090000}"/>
    <cellStyle name="Dziesiętny 7 2 2 3 2 3" xfId="2482" xr:uid="{00000000-0005-0000-0000-0000B1090000}"/>
    <cellStyle name="Dziesiętny 7 2 2 3 3" xfId="2483" xr:uid="{00000000-0005-0000-0000-0000B2090000}"/>
    <cellStyle name="Dziesiętny 7 2 2 3 3 2" xfId="2484" xr:uid="{00000000-0005-0000-0000-0000B3090000}"/>
    <cellStyle name="Dziesiętny 7 2 2 3 3 3" xfId="2485" xr:uid="{00000000-0005-0000-0000-0000B4090000}"/>
    <cellStyle name="Dziesiętny 7 2 2 3 4" xfId="2486" xr:uid="{00000000-0005-0000-0000-0000B5090000}"/>
    <cellStyle name="Dziesiętny 7 2 2 3 5" xfId="2487" xr:uid="{00000000-0005-0000-0000-0000B6090000}"/>
    <cellStyle name="Dziesiętny 7 2 2 4" xfId="2488" xr:uid="{00000000-0005-0000-0000-0000B7090000}"/>
    <cellStyle name="Dziesiętny 7 2 2 4 2" xfId="2489" xr:uid="{00000000-0005-0000-0000-0000B8090000}"/>
    <cellStyle name="Dziesiętny 7 2 2 4 3" xfId="2490" xr:uid="{00000000-0005-0000-0000-0000B9090000}"/>
    <cellStyle name="Dziesiętny 7 2 2 5" xfId="2491" xr:uid="{00000000-0005-0000-0000-0000BA090000}"/>
    <cellStyle name="Dziesiętny 7 2 2 5 2" xfId="2492" xr:uid="{00000000-0005-0000-0000-0000BB090000}"/>
    <cellStyle name="Dziesiętny 7 2 2 5 3" xfId="2493" xr:uid="{00000000-0005-0000-0000-0000BC090000}"/>
    <cellStyle name="Dziesiętny 7 2 2 6" xfId="2494" xr:uid="{00000000-0005-0000-0000-0000BD090000}"/>
    <cellStyle name="Dziesiętny 7 2 2 7" xfId="2495" xr:uid="{00000000-0005-0000-0000-0000BE090000}"/>
    <cellStyle name="Dziesiętny 7 2 2 8" xfId="2496" xr:uid="{00000000-0005-0000-0000-0000BF090000}"/>
    <cellStyle name="Dziesiętny 7 2 3" xfId="2497" xr:uid="{00000000-0005-0000-0000-0000C0090000}"/>
    <cellStyle name="Dziesiętny 7 2 3 2" xfId="2498" xr:uid="{00000000-0005-0000-0000-0000C1090000}"/>
    <cellStyle name="Dziesiętny 7 2 3 2 2" xfId="2499" xr:uid="{00000000-0005-0000-0000-0000C2090000}"/>
    <cellStyle name="Dziesiętny 7 2 3 2 2 2" xfId="2500" xr:uid="{00000000-0005-0000-0000-0000C3090000}"/>
    <cellStyle name="Dziesiętny 7 2 3 2 2 3" xfId="2501" xr:uid="{00000000-0005-0000-0000-0000C4090000}"/>
    <cellStyle name="Dziesiętny 7 2 3 2 3" xfId="2502" xr:uid="{00000000-0005-0000-0000-0000C5090000}"/>
    <cellStyle name="Dziesiętny 7 2 3 2 3 2" xfId="2503" xr:uid="{00000000-0005-0000-0000-0000C6090000}"/>
    <cellStyle name="Dziesiętny 7 2 3 2 3 3" xfId="2504" xr:uid="{00000000-0005-0000-0000-0000C7090000}"/>
    <cellStyle name="Dziesiętny 7 2 3 2 4" xfId="2505" xr:uid="{00000000-0005-0000-0000-0000C8090000}"/>
    <cellStyle name="Dziesiętny 7 2 3 2 5" xfId="2506" xr:uid="{00000000-0005-0000-0000-0000C9090000}"/>
    <cellStyle name="Dziesiętny 7 2 3 2 6" xfId="2507" xr:uid="{00000000-0005-0000-0000-0000CA090000}"/>
    <cellStyle name="Dziesiętny 7 2 3 3" xfId="2508" xr:uid="{00000000-0005-0000-0000-0000CB090000}"/>
    <cellStyle name="Dziesiętny 7 2 3 3 2" xfId="2509" xr:uid="{00000000-0005-0000-0000-0000CC090000}"/>
    <cellStyle name="Dziesiętny 7 2 3 3 2 2" xfId="2510" xr:uid="{00000000-0005-0000-0000-0000CD090000}"/>
    <cellStyle name="Dziesiętny 7 2 3 3 2 3" xfId="2511" xr:uid="{00000000-0005-0000-0000-0000CE090000}"/>
    <cellStyle name="Dziesiętny 7 2 3 3 3" xfId="2512" xr:uid="{00000000-0005-0000-0000-0000CF090000}"/>
    <cellStyle name="Dziesiętny 7 2 3 3 3 2" xfId="2513" xr:uid="{00000000-0005-0000-0000-0000D0090000}"/>
    <cellStyle name="Dziesiętny 7 2 3 3 3 3" xfId="2514" xr:uid="{00000000-0005-0000-0000-0000D1090000}"/>
    <cellStyle name="Dziesiętny 7 2 3 3 4" xfId="2515" xr:uid="{00000000-0005-0000-0000-0000D2090000}"/>
    <cellStyle name="Dziesiętny 7 2 3 3 5" xfId="2516" xr:uid="{00000000-0005-0000-0000-0000D3090000}"/>
    <cellStyle name="Dziesiętny 7 2 3 4" xfId="2517" xr:uid="{00000000-0005-0000-0000-0000D4090000}"/>
    <cellStyle name="Dziesiętny 7 2 3 4 2" xfId="2518" xr:uid="{00000000-0005-0000-0000-0000D5090000}"/>
    <cellStyle name="Dziesiętny 7 2 3 4 3" xfId="2519" xr:uid="{00000000-0005-0000-0000-0000D6090000}"/>
    <cellStyle name="Dziesiętny 7 2 3 5" xfId="2520" xr:uid="{00000000-0005-0000-0000-0000D7090000}"/>
    <cellStyle name="Dziesiętny 7 2 3 5 2" xfId="2521" xr:uid="{00000000-0005-0000-0000-0000D8090000}"/>
    <cellStyle name="Dziesiętny 7 2 3 5 3" xfId="2522" xr:uid="{00000000-0005-0000-0000-0000D9090000}"/>
    <cellStyle name="Dziesiętny 7 2 3 6" xfId="2523" xr:uid="{00000000-0005-0000-0000-0000DA090000}"/>
    <cellStyle name="Dziesiętny 7 2 3 7" xfId="2524" xr:uid="{00000000-0005-0000-0000-0000DB090000}"/>
    <cellStyle name="Dziesiętny 7 2 3 8" xfId="2525" xr:uid="{00000000-0005-0000-0000-0000DC090000}"/>
    <cellStyle name="Dziesiętny 7 2 4" xfId="2526" xr:uid="{00000000-0005-0000-0000-0000DD090000}"/>
    <cellStyle name="Dziesiętny 7 2 4 2" xfId="2527" xr:uid="{00000000-0005-0000-0000-0000DE090000}"/>
    <cellStyle name="Dziesiętny 7 2 4 2 2" xfId="2528" xr:uid="{00000000-0005-0000-0000-0000DF090000}"/>
    <cellStyle name="Dziesiętny 7 2 4 2 3" xfId="2529" xr:uid="{00000000-0005-0000-0000-0000E0090000}"/>
    <cellStyle name="Dziesiętny 7 2 4 3" xfId="2530" xr:uid="{00000000-0005-0000-0000-0000E1090000}"/>
    <cellStyle name="Dziesiętny 7 2 4 3 2" xfId="2531" xr:uid="{00000000-0005-0000-0000-0000E2090000}"/>
    <cellStyle name="Dziesiętny 7 2 4 3 3" xfId="2532" xr:uid="{00000000-0005-0000-0000-0000E3090000}"/>
    <cellStyle name="Dziesiętny 7 2 4 4" xfId="2533" xr:uid="{00000000-0005-0000-0000-0000E4090000}"/>
    <cellStyle name="Dziesiętny 7 2 4 5" xfId="2534" xr:uid="{00000000-0005-0000-0000-0000E5090000}"/>
    <cellStyle name="Dziesiętny 7 2 4 6" xfId="2535" xr:uid="{00000000-0005-0000-0000-0000E6090000}"/>
    <cellStyle name="Dziesiętny 7 2 5" xfId="2536" xr:uid="{00000000-0005-0000-0000-0000E7090000}"/>
    <cellStyle name="Dziesiętny 7 2 5 2" xfId="2537" xr:uid="{00000000-0005-0000-0000-0000E8090000}"/>
    <cellStyle name="Dziesiętny 7 2 5 2 2" xfId="2538" xr:uid="{00000000-0005-0000-0000-0000E9090000}"/>
    <cellStyle name="Dziesiętny 7 2 5 2 3" xfId="2539" xr:uid="{00000000-0005-0000-0000-0000EA090000}"/>
    <cellStyle name="Dziesiętny 7 2 5 3" xfId="2540" xr:uid="{00000000-0005-0000-0000-0000EB090000}"/>
    <cellStyle name="Dziesiętny 7 2 5 3 2" xfId="2541" xr:uid="{00000000-0005-0000-0000-0000EC090000}"/>
    <cellStyle name="Dziesiętny 7 2 5 3 3" xfId="2542" xr:uid="{00000000-0005-0000-0000-0000ED090000}"/>
    <cellStyle name="Dziesiętny 7 2 5 4" xfId="2543" xr:uid="{00000000-0005-0000-0000-0000EE090000}"/>
    <cellStyle name="Dziesiętny 7 2 5 5" xfId="2544" xr:uid="{00000000-0005-0000-0000-0000EF090000}"/>
    <cellStyle name="Dziesiętny 7 2 6" xfId="2545" xr:uid="{00000000-0005-0000-0000-0000F0090000}"/>
    <cellStyle name="Dziesiętny 7 2 6 2" xfId="2546" xr:uid="{00000000-0005-0000-0000-0000F1090000}"/>
    <cellStyle name="Dziesiętny 7 2 6 3" xfId="2547" xr:uid="{00000000-0005-0000-0000-0000F2090000}"/>
    <cellStyle name="Dziesiętny 7 2 7" xfId="2548" xr:uid="{00000000-0005-0000-0000-0000F3090000}"/>
    <cellStyle name="Dziesiętny 7 2 7 2" xfId="2549" xr:uid="{00000000-0005-0000-0000-0000F4090000}"/>
    <cellStyle name="Dziesiętny 7 2 7 3" xfId="2550" xr:uid="{00000000-0005-0000-0000-0000F5090000}"/>
    <cellStyle name="Dziesiętny 7 2 8" xfId="2551" xr:uid="{00000000-0005-0000-0000-0000F6090000}"/>
    <cellStyle name="Dziesiętny 7 2 9" xfId="2552" xr:uid="{00000000-0005-0000-0000-0000F7090000}"/>
    <cellStyle name="Dziesiętny 7 3" xfId="2553" xr:uid="{00000000-0005-0000-0000-0000F8090000}"/>
    <cellStyle name="Dziesiętny 7 3 2" xfId="2554" xr:uid="{00000000-0005-0000-0000-0000F9090000}"/>
    <cellStyle name="Dziesiętny 7 3 2 2" xfId="2555" xr:uid="{00000000-0005-0000-0000-0000FA090000}"/>
    <cellStyle name="Dziesiętny 7 3 2 2 2" xfId="2556" xr:uid="{00000000-0005-0000-0000-0000FB090000}"/>
    <cellStyle name="Dziesiętny 7 3 2 2 3" xfId="2557" xr:uid="{00000000-0005-0000-0000-0000FC090000}"/>
    <cellStyle name="Dziesiętny 7 3 2 3" xfId="2558" xr:uid="{00000000-0005-0000-0000-0000FD090000}"/>
    <cellStyle name="Dziesiętny 7 3 2 3 2" xfId="2559" xr:uid="{00000000-0005-0000-0000-0000FE090000}"/>
    <cellStyle name="Dziesiętny 7 3 2 3 3" xfId="2560" xr:uid="{00000000-0005-0000-0000-0000FF090000}"/>
    <cellStyle name="Dziesiętny 7 3 2 4" xfId="2561" xr:uid="{00000000-0005-0000-0000-0000000A0000}"/>
    <cellStyle name="Dziesiętny 7 3 2 5" xfId="2562" xr:uid="{00000000-0005-0000-0000-0000010A0000}"/>
    <cellStyle name="Dziesiętny 7 3 2 6" xfId="2563" xr:uid="{00000000-0005-0000-0000-0000020A0000}"/>
    <cellStyle name="Dziesiętny 7 3 3" xfId="2564" xr:uid="{00000000-0005-0000-0000-0000030A0000}"/>
    <cellStyle name="Dziesiętny 7 3 3 2" xfId="2565" xr:uid="{00000000-0005-0000-0000-0000040A0000}"/>
    <cellStyle name="Dziesiętny 7 3 3 2 2" xfId="2566" xr:uid="{00000000-0005-0000-0000-0000050A0000}"/>
    <cellStyle name="Dziesiętny 7 3 3 2 3" xfId="2567" xr:uid="{00000000-0005-0000-0000-0000060A0000}"/>
    <cellStyle name="Dziesiętny 7 3 3 3" xfId="2568" xr:uid="{00000000-0005-0000-0000-0000070A0000}"/>
    <cellStyle name="Dziesiętny 7 3 3 3 2" xfId="2569" xr:uid="{00000000-0005-0000-0000-0000080A0000}"/>
    <cellStyle name="Dziesiętny 7 3 3 3 3" xfId="2570" xr:uid="{00000000-0005-0000-0000-0000090A0000}"/>
    <cellStyle name="Dziesiętny 7 3 3 4" xfId="2571" xr:uid="{00000000-0005-0000-0000-00000A0A0000}"/>
    <cellStyle name="Dziesiętny 7 3 3 5" xfId="2572" xr:uid="{00000000-0005-0000-0000-00000B0A0000}"/>
    <cellStyle name="Dziesiętny 7 3 4" xfId="2573" xr:uid="{00000000-0005-0000-0000-00000C0A0000}"/>
    <cellStyle name="Dziesiętny 7 3 4 2" xfId="2574" xr:uid="{00000000-0005-0000-0000-00000D0A0000}"/>
    <cellStyle name="Dziesiętny 7 3 4 3" xfId="2575" xr:uid="{00000000-0005-0000-0000-00000E0A0000}"/>
    <cellStyle name="Dziesiętny 7 3 5" xfId="2576" xr:uid="{00000000-0005-0000-0000-00000F0A0000}"/>
    <cellStyle name="Dziesiętny 7 3 5 2" xfId="2577" xr:uid="{00000000-0005-0000-0000-0000100A0000}"/>
    <cellStyle name="Dziesiętny 7 3 5 3" xfId="2578" xr:uid="{00000000-0005-0000-0000-0000110A0000}"/>
    <cellStyle name="Dziesiętny 7 3 6" xfId="2579" xr:uid="{00000000-0005-0000-0000-0000120A0000}"/>
    <cellStyle name="Dziesiętny 7 3 7" xfId="2580" xr:uid="{00000000-0005-0000-0000-0000130A0000}"/>
    <cellStyle name="Dziesiętny 7 3 8" xfId="2581" xr:uid="{00000000-0005-0000-0000-0000140A0000}"/>
    <cellStyle name="Dziesiętny 7 4" xfId="2582" xr:uid="{00000000-0005-0000-0000-0000150A0000}"/>
    <cellStyle name="Dziesiętny 7 4 2" xfId="2583" xr:uid="{00000000-0005-0000-0000-0000160A0000}"/>
    <cellStyle name="Dziesiętny 7 4 2 2" xfId="2584" xr:uid="{00000000-0005-0000-0000-0000170A0000}"/>
    <cellStyle name="Dziesiętny 7 4 2 2 2" xfId="2585" xr:uid="{00000000-0005-0000-0000-0000180A0000}"/>
    <cellStyle name="Dziesiętny 7 4 2 2 3" xfId="2586" xr:uid="{00000000-0005-0000-0000-0000190A0000}"/>
    <cellStyle name="Dziesiętny 7 4 2 3" xfId="2587" xr:uid="{00000000-0005-0000-0000-00001A0A0000}"/>
    <cellStyle name="Dziesiętny 7 4 2 3 2" xfId="2588" xr:uid="{00000000-0005-0000-0000-00001B0A0000}"/>
    <cellStyle name="Dziesiętny 7 4 2 3 3" xfId="2589" xr:uid="{00000000-0005-0000-0000-00001C0A0000}"/>
    <cellStyle name="Dziesiętny 7 4 2 4" xfId="2590" xr:uid="{00000000-0005-0000-0000-00001D0A0000}"/>
    <cellStyle name="Dziesiętny 7 4 2 5" xfId="2591" xr:uid="{00000000-0005-0000-0000-00001E0A0000}"/>
    <cellStyle name="Dziesiętny 7 4 2 6" xfId="2592" xr:uid="{00000000-0005-0000-0000-00001F0A0000}"/>
    <cellStyle name="Dziesiętny 7 4 3" xfId="2593" xr:uid="{00000000-0005-0000-0000-0000200A0000}"/>
    <cellStyle name="Dziesiętny 7 4 3 2" xfId="2594" xr:uid="{00000000-0005-0000-0000-0000210A0000}"/>
    <cellStyle name="Dziesiętny 7 4 3 2 2" xfId="2595" xr:uid="{00000000-0005-0000-0000-0000220A0000}"/>
    <cellStyle name="Dziesiętny 7 4 3 2 3" xfId="2596" xr:uid="{00000000-0005-0000-0000-0000230A0000}"/>
    <cellStyle name="Dziesiętny 7 4 3 3" xfId="2597" xr:uid="{00000000-0005-0000-0000-0000240A0000}"/>
    <cellStyle name="Dziesiętny 7 4 3 3 2" xfId="2598" xr:uid="{00000000-0005-0000-0000-0000250A0000}"/>
    <cellStyle name="Dziesiętny 7 4 3 3 3" xfId="2599" xr:uid="{00000000-0005-0000-0000-0000260A0000}"/>
    <cellStyle name="Dziesiętny 7 4 3 4" xfId="2600" xr:uid="{00000000-0005-0000-0000-0000270A0000}"/>
    <cellStyle name="Dziesiętny 7 4 3 5" xfId="2601" xr:uid="{00000000-0005-0000-0000-0000280A0000}"/>
    <cellStyle name="Dziesiętny 7 4 4" xfId="2602" xr:uid="{00000000-0005-0000-0000-0000290A0000}"/>
    <cellStyle name="Dziesiętny 7 4 4 2" xfId="2603" xr:uid="{00000000-0005-0000-0000-00002A0A0000}"/>
    <cellStyle name="Dziesiętny 7 4 4 3" xfId="2604" xr:uid="{00000000-0005-0000-0000-00002B0A0000}"/>
    <cellStyle name="Dziesiętny 7 4 5" xfId="2605" xr:uid="{00000000-0005-0000-0000-00002C0A0000}"/>
    <cellStyle name="Dziesiętny 7 4 5 2" xfId="2606" xr:uid="{00000000-0005-0000-0000-00002D0A0000}"/>
    <cellStyle name="Dziesiętny 7 4 5 3" xfId="2607" xr:uid="{00000000-0005-0000-0000-00002E0A0000}"/>
    <cellStyle name="Dziesiętny 7 4 6" xfId="2608" xr:uid="{00000000-0005-0000-0000-00002F0A0000}"/>
    <cellStyle name="Dziesiętny 7 4 7" xfId="2609" xr:uid="{00000000-0005-0000-0000-0000300A0000}"/>
    <cellStyle name="Dziesiętny 7 4 8" xfId="2610" xr:uid="{00000000-0005-0000-0000-0000310A0000}"/>
    <cellStyle name="Dziesiętny 7 5" xfId="2611" xr:uid="{00000000-0005-0000-0000-0000320A0000}"/>
    <cellStyle name="Dziesiętny 7 5 2" xfId="2612" xr:uid="{00000000-0005-0000-0000-0000330A0000}"/>
    <cellStyle name="Dziesiętny 7 5 2 2" xfId="2613" xr:uid="{00000000-0005-0000-0000-0000340A0000}"/>
    <cellStyle name="Dziesiętny 7 5 2 3" xfId="2614" xr:uid="{00000000-0005-0000-0000-0000350A0000}"/>
    <cellStyle name="Dziesiętny 7 5 2 4" xfId="2615" xr:uid="{00000000-0005-0000-0000-0000360A0000}"/>
    <cellStyle name="Dziesiętny 7 5 3" xfId="2616" xr:uid="{00000000-0005-0000-0000-0000370A0000}"/>
    <cellStyle name="Dziesiętny 7 5 3 2" xfId="2617" xr:uid="{00000000-0005-0000-0000-0000380A0000}"/>
    <cellStyle name="Dziesiętny 7 5 3 3" xfId="2618" xr:uid="{00000000-0005-0000-0000-0000390A0000}"/>
    <cellStyle name="Dziesiętny 7 5 4" xfId="2619" xr:uid="{00000000-0005-0000-0000-00003A0A0000}"/>
    <cellStyle name="Dziesiętny 7 5 5" xfId="2620" xr:uid="{00000000-0005-0000-0000-00003B0A0000}"/>
    <cellStyle name="Dziesiętny 7 5 6" xfId="2621" xr:uid="{00000000-0005-0000-0000-00003C0A0000}"/>
    <cellStyle name="Dziesiętny 7 6" xfId="2622" xr:uid="{00000000-0005-0000-0000-00003D0A0000}"/>
    <cellStyle name="Dziesiętny 7 6 2" xfId="2623" xr:uid="{00000000-0005-0000-0000-00003E0A0000}"/>
    <cellStyle name="Dziesiętny 7 6 2 2" xfId="2624" xr:uid="{00000000-0005-0000-0000-00003F0A0000}"/>
    <cellStyle name="Dziesiętny 7 6 2 3" xfId="2625" xr:uid="{00000000-0005-0000-0000-0000400A0000}"/>
    <cellStyle name="Dziesiętny 7 6 3" xfId="2626" xr:uid="{00000000-0005-0000-0000-0000410A0000}"/>
    <cellStyle name="Dziesiętny 7 6 3 2" xfId="2627" xr:uid="{00000000-0005-0000-0000-0000420A0000}"/>
    <cellStyle name="Dziesiętny 7 6 3 3" xfId="2628" xr:uid="{00000000-0005-0000-0000-0000430A0000}"/>
    <cellStyle name="Dziesiętny 7 6 4" xfId="2629" xr:uid="{00000000-0005-0000-0000-0000440A0000}"/>
    <cellStyle name="Dziesiętny 7 6 5" xfId="2630" xr:uid="{00000000-0005-0000-0000-0000450A0000}"/>
    <cellStyle name="Dziesiętny 7 6 6" xfId="2631" xr:uid="{00000000-0005-0000-0000-0000460A0000}"/>
    <cellStyle name="Dziesiętny 7 7" xfId="2632" xr:uid="{00000000-0005-0000-0000-0000470A0000}"/>
    <cellStyle name="Dziesiętny 7 7 2" xfId="2633" xr:uid="{00000000-0005-0000-0000-0000480A0000}"/>
    <cellStyle name="Dziesiętny 7 7 3" xfId="2634" xr:uid="{00000000-0005-0000-0000-0000490A0000}"/>
    <cellStyle name="Dziesiętny 7 8" xfId="2635" xr:uid="{00000000-0005-0000-0000-00004A0A0000}"/>
    <cellStyle name="Dziesiętny 7 8 2" xfId="2636" xr:uid="{00000000-0005-0000-0000-00004B0A0000}"/>
    <cellStyle name="Dziesiętny 7 8 3" xfId="2637" xr:uid="{00000000-0005-0000-0000-00004C0A0000}"/>
    <cellStyle name="Dziesiętny 7 9" xfId="2638" xr:uid="{00000000-0005-0000-0000-00004D0A0000}"/>
    <cellStyle name="Dziesiętny 7 9 2" xfId="2639" xr:uid="{00000000-0005-0000-0000-00004E0A0000}"/>
    <cellStyle name="Dziesiętny 7 9 3" xfId="2640" xr:uid="{00000000-0005-0000-0000-00004F0A0000}"/>
    <cellStyle name="Dziesiętny 8" xfId="2641" xr:uid="{00000000-0005-0000-0000-0000500A0000}"/>
    <cellStyle name="Dziesiętny 8 10" xfId="2642" xr:uid="{00000000-0005-0000-0000-0000510A0000}"/>
    <cellStyle name="Dziesiętny 8 2" xfId="2643" xr:uid="{00000000-0005-0000-0000-0000520A0000}"/>
    <cellStyle name="Dziesiętny 8 2 2" xfId="2644" xr:uid="{00000000-0005-0000-0000-0000530A0000}"/>
    <cellStyle name="Dziesiętny 8 2 2 2" xfId="2645" xr:uid="{00000000-0005-0000-0000-0000540A0000}"/>
    <cellStyle name="Dziesiętny 8 2 2 2 2" xfId="2646" xr:uid="{00000000-0005-0000-0000-0000550A0000}"/>
    <cellStyle name="Dziesiętny 8 2 2 2 3" xfId="2647" xr:uid="{00000000-0005-0000-0000-0000560A0000}"/>
    <cellStyle name="Dziesiętny 8 2 2 2 4" xfId="2648" xr:uid="{00000000-0005-0000-0000-0000570A0000}"/>
    <cellStyle name="Dziesiętny 8 2 2 3" xfId="2649" xr:uid="{00000000-0005-0000-0000-0000580A0000}"/>
    <cellStyle name="Dziesiętny 8 2 2 3 2" xfId="2650" xr:uid="{00000000-0005-0000-0000-0000590A0000}"/>
    <cellStyle name="Dziesiętny 8 2 2 3 3" xfId="2651" xr:uid="{00000000-0005-0000-0000-00005A0A0000}"/>
    <cellStyle name="Dziesiętny 8 2 2 3 4" xfId="2652" xr:uid="{00000000-0005-0000-0000-00005B0A0000}"/>
    <cellStyle name="Dziesiętny 8 2 2 4" xfId="2653" xr:uid="{00000000-0005-0000-0000-00005C0A0000}"/>
    <cellStyle name="Dziesiętny 8 2 2 5" xfId="2654" xr:uid="{00000000-0005-0000-0000-00005D0A0000}"/>
    <cellStyle name="Dziesiętny 8 2 2 6" xfId="2655" xr:uid="{00000000-0005-0000-0000-00005E0A0000}"/>
    <cellStyle name="Dziesiętny 8 2 3" xfId="2656" xr:uid="{00000000-0005-0000-0000-00005F0A0000}"/>
    <cellStyle name="Dziesiętny 8 2 3 2" xfId="2657" xr:uid="{00000000-0005-0000-0000-0000600A0000}"/>
    <cellStyle name="Dziesiętny 8 2 3 2 2" xfId="2658" xr:uid="{00000000-0005-0000-0000-0000610A0000}"/>
    <cellStyle name="Dziesiętny 8 2 3 2 3" xfId="2659" xr:uid="{00000000-0005-0000-0000-0000620A0000}"/>
    <cellStyle name="Dziesiętny 8 2 3 2 4" xfId="2660" xr:uid="{00000000-0005-0000-0000-0000630A0000}"/>
    <cellStyle name="Dziesiętny 8 2 3 3" xfId="2661" xr:uid="{00000000-0005-0000-0000-0000640A0000}"/>
    <cellStyle name="Dziesiętny 8 2 3 3 2" xfId="2662" xr:uid="{00000000-0005-0000-0000-0000650A0000}"/>
    <cellStyle name="Dziesiętny 8 2 3 3 3" xfId="2663" xr:uid="{00000000-0005-0000-0000-0000660A0000}"/>
    <cellStyle name="Dziesiętny 8 2 3 3 4" xfId="2664" xr:uid="{00000000-0005-0000-0000-0000670A0000}"/>
    <cellStyle name="Dziesiętny 8 2 3 4" xfId="2665" xr:uid="{00000000-0005-0000-0000-0000680A0000}"/>
    <cellStyle name="Dziesiętny 8 2 3 5" xfId="2666" xr:uid="{00000000-0005-0000-0000-0000690A0000}"/>
    <cellStyle name="Dziesiętny 8 2 3 6" xfId="2667" xr:uid="{00000000-0005-0000-0000-00006A0A0000}"/>
    <cellStyle name="Dziesiętny 8 2 4" xfId="2668" xr:uid="{00000000-0005-0000-0000-00006B0A0000}"/>
    <cellStyle name="Dziesiętny 8 2 4 2" xfId="2669" xr:uid="{00000000-0005-0000-0000-00006C0A0000}"/>
    <cellStyle name="Dziesiętny 8 2 4 3" xfId="2670" xr:uid="{00000000-0005-0000-0000-00006D0A0000}"/>
    <cellStyle name="Dziesiętny 8 2 4 4" xfId="2671" xr:uid="{00000000-0005-0000-0000-00006E0A0000}"/>
    <cellStyle name="Dziesiętny 8 2 5" xfId="2672" xr:uid="{00000000-0005-0000-0000-00006F0A0000}"/>
    <cellStyle name="Dziesiętny 8 2 5 2" xfId="2673" xr:uid="{00000000-0005-0000-0000-0000700A0000}"/>
    <cellStyle name="Dziesiętny 8 2 5 3" xfId="2674" xr:uid="{00000000-0005-0000-0000-0000710A0000}"/>
    <cellStyle name="Dziesiętny 8 2 5 4" xfId="2675" xr:uid="{00000000-0005-0000-0000-0000720A0000}"/>
    <cellStyle name="Dziesiętny 8 2 6" xfId="2676" xr:uid="{00000000-0005-0000-0000-0000730A0000}"/>
    <cellStyle name="Dziesiętny 8 2 7" xfId="2677" xr:uid="{00000000-0005-0000-0000-0000740A0000}"/>
    <cellStyle name="Dziesiętny 8 2 8" xfId="2678" xr:uid="{00000000-0005-0000-0000-0000750A0000}"/>
    <cellStyle name="Dziesiętny 8 3" xfId="2679" xr:uid="{00000000-0005-0000-0000-0000760A0000}"/>
    <cellStyle name="Dziesiętny 8 3 2" xfId="2680" xr:uid="{00000000-0005-0000-0000-0000770A0000}"/>
    <cellStyle name="Dziesiętny 8 3 2 2" xfId="2681" xr:uid="{00000000-0005-0000-0000-0000780A0000}"/>
    <cellStyle name="Dziesiętny 8 3 2 2 2" xfId="2682" xr:uid="{00000000-0005-0000-0000-0000790A0000}"/>
    <cellStyle name="Dziesiętny 8 3 2 2 3" xfId="2683" xr:uid="{00000000-0005-0000-0000-00007A0A0000}"/>
    <cellStyle name="Dziesiętny 8 3 2 2 4" xfId="2684" xr:uid="{00000000-0005-0000-0000-00007B0A0000}"/>
    <cellStyle name="Dziesiętny 8 3 2 3" xfId="2685" xr:uid="{00000000-0005-0000-0000-00007C0A0000}"/>
    <cellStyle name="Dziesiętny 8 3 2 3 2" xfId="2686" xr:uid="{00000000-0005-0000-0000-00007D0A0000}"/>
    <cellStyle name="Dziesiętny 8 3 2 3 3" xfId="2687" xr:uid="{00000000-0005-0000-0000-00007E0A0000}"/>
    <cellStyle name="Dziesiętny 8 3 2 3 4" xfId="2688" xr:uid="{00000000-0005-0000-0000-00007F0A0000}"/>
    <cellStyle name="Dziesiętny 8 3 2 4" xfId="2689" xr:uid="{00000000-0005-0000-0000-0000800A0000}"/>
    <cellStyle name="Dziesiętny 8 3 2 5" xfId="2690" xr:uid="{00000000-0005-0000-0000-0000810A0000}"/>
    <cellStyle name="Dziesiętny 8 3 2 6" xfId="2691" xr:uid="{00000000-0005-0000-0000-0000820A0000}"/>
    <cellStyle name="Dziesiętny 8 3 3" xfId="2692" xr:uid="{00000000-0005-0000-0000-0000830A0000}"/>
    <cellStyle name="Dziesiętny 8 3 3 2" xfId="2693" xr:uid="{00000000-0005-0000-0000-0000840A0000}"/>
    <cellStyle name="Dziesiętny 8 3 3 2 2" xfId="2694" xr:uid="{00000000-0005-0000-0000-0000850A0000}"/>
    <cellStyle name="Dziesiętny 8 3 3 2 3" xfId="2695" xr:uid="{00000000-0005-0000-0000-0000860A0000}"/>
    <cellStyle name="Dziesiętny 8 3 3 2 4" xfId="2696" xr:uid="{00000000-0005-0000-0000-0000870A0000}"/>
    <cellStyle name="Dziesiętny 8 3 3 3" xfId="2697" xr:uid="{00000000-0005-0000-0000-0000880A0000}"/>
    <cellStyle name="Dziesiętny 8 3 3 3 2" xfId="2698" xr:uid="{00000000-0005-0000-0000-0000890A0000}"/>
    <cellStyle name="Dziesiętny 8 3 3 3 3" xfId="2699" xr:uid="{00000000-0005-0000-0000-00008A0A0000}"/>
    <cellStyle name="Dziesiętny 8 3 3 3 4" xfId="2700" xr:uid="{00000000-0005-0000-0000-00008B0A0000}"/>
    <cellStyle name="Dziesiętny 8 3 3 4" xfId="2701" xr:uid="{00000000-0005-0000-0000-00008C0A0000}"/>
    <cellStyle name="Dziesiętny 8 3 3 5" xfId="2702" xr:uid="{00000000-0005-0000-0000-00008D0A0000}"/>
    <cellStyle name="Dziesiętny 8 3 3 6" xfId="2703" xr:uid="{00000000-0005-0000-0000-00008E0A0000}"/>
    <cellStyle name="Dziesiętny 8 3 4" xfId="2704" xr:uid="{00000000-0005-0000-0000-00008F0A0000}"/>
    <cellStyle name="Dziesiętny 8 3 4 2" xfId="2705" xr:uid="{00000000-0005-0000-0000-0000900A0000}"/>
    <cellStyle name="Dziesiętny 8 3 4 3" xfId="2706" xr:uid="{00000000-0005-0000-0000-0000910A0000}"/>
    <cellStyle name="Dziesiętny 8 3 4 4" xfId="2707" xr:uid="{00000000-0005-0000-0000-0000920A0000}"/>
    <cellStyle name="Dziesiętny 8 3 5" xfId="2708" xr:uid="{00000000-0005-0000-0000-0000930A0000}"/>
    <cellStyle name="Dziesiętny 8 3 5 2" xfId="2709" xr:uid="{00000000-0005-0000-0000-0000940A0000}"/>
    <cellStyle name="Dziesiętny 8 3 5 3" xfId="2710" xr:uid="{00000000-0005-0000-0000-0000950A0000}"/>
    <cellStyle name="Dziesiętny 8 3 5 4" xfId="2711" xr:uid="{00000000-0005-0000-0000-0000960A0000}"/>
    <cellStyle name="Dziesiętny 8 3 6" xfId="2712" xr:uid="{00000000-0005-0000-0000-0000970A0000}"/>
    <cellStyle name="Dziesiętny 8 3 7" xfId="2713" xr:uid="{00000000-0005-0000-0000-0000980A0000}"/>
    <cellStyle name="Dziesiętny 8 3 8" xfId="2714" xr:uid="{00000000-0005-0000-0000-0000990A0000}"/>
    <cellStyle name="Dziesiętny 8 4" xfId="2715" xr:uid="{00000000-0005-0000-0000-00009A0A0000}"/>
    <cellStyle name="Dziesiętny 8 4 2" xfId="2716" xr:uid="{00000000-0005-0000-0000-00009B0A0000}"/>
    <cellStyle name="Dziesiętny 8 4 2 2" xfId="2717" xr:uid="{00000000-0005-0000-0000-00009C0A0000}"/>
    <cellStyle name="Dziesiętny 8 4 2 3" xfId="2718" xr:uid="{00000000-0005-0000-0000-00009D0A0000}"/>
    <cellStyle name="Dziesiętny 8 4 2 4" xfId="2719" xr:uid="{00000000-0005-0000-0000-00009E0A0000}"/>
    <cellStyle name="Dziesiętny 8 4 3" xfId="2720" xr:uid="{00000000-0005-0000-0000-00009F0A0000}"/>
    <cellStyle name="Dziesiętny 8 4 3 2" xfId="2721" xr:uid="{00000000-0005-0000-0000-0000A00A0000}"/>
    <cellStyle name="Dziesiętny 8 4 3 3" xfId="2722" xr:uid="{00000000-0005-0000-0000-0000A10A0000}"/>
    <cellStyle name="Dziesiętny 8 4 3 4" xfId="2723" xr:uid="{00000000-0005-0000-0000-0000A20A0000}"/>
    <cellStyle name="Dziesiętny 8 4 4" xfId="2724" xr:uid="{00000000-0005-0000-0000-0000A30A0000}"/>
    <cellStyle name="Dziesiętny 8 4 5" xfId="2725" xr:uid="{00000000-0005-0000-0000-0000A40A0000}"/>
    <cellStyle name="Dziesiętny 8 4 6" xfId="2726" xr:uid="{00000000-0005-0000-0000-0000A50A0000}"/>
    <cellStyle name="Dziesiętny 8 5" xfId="2727" xr:uid="{00000000-0005-0000-0000-0000A60A0000}"/>
    <cellStyle name="Dziesiętny 8 5 2" xfId="2728" xr:uid="{00000000-0005-0000-0000-0000A70A0000}"/>
    <cellStyle name="Dziesiętny 8 5 2 2" xfId="2729" xr:uid="{00000000-0005-0000-0000-0000A80A0000}"/>
    <cellStyle name="Dziesiętny 8 5 2 3" xfId="2730" xr:uid="{00000000-0005-0000-0000-0000A90A0000}"/>
    <cellStyle name="Dziesiętny 8 5 2 4" xfId="2731" xr:uid="{00000000-0005-0000-0000-0000AA0A0000}"/>
    <cellStyle name="Dziesiętny 8 5 3" xfId="2732" xr:uid="{00000000-0005-0000-0000-0000AB0A0000}"/>
    <cellStyle name="Dziesiętny 8 5 3 2" xfId="2733" xr:uid="{00000000-0005-0000-0000-0000AC0A0000}"/>
    <cellStyle name="Dziesiętny 8 5 3 3" xfId="2734" xr:uid="{00000000-0005-0000-0000-0000AD0A0000}"/>
    <cellStyle name="Dziesiętny 8 5 3 4" xfId="2735" xr:uid="{00000000-0005-0000-0000-0000AE0A0000}"/>
    <cellStyle name="Dziesiętny 8 5 4" xfId="2736" xr:uid="{00000000-0005-0000-0000-0000AF0A0000}"/>
    <cellStyle name="Dziesiętny 8 5 5" xfId="2737" xr:uid="{00000000-0005-0000-0000-0000B00A0000}"/>
    <cellStyle name="Dziesiętny 8 5 6" xfId="2738" xr:uid="{00000000-0005-0000-0000-0000B10A0000}"/>
    <cellStyle name="Dziesiętny 8 6" xfId="2739" xr:uid="{00000000-0005-0000-0000-0000B20A0000}"/>
    <cellStyle name="Dziesiętny 8 6 2" xfId="2740" xr:uid="{00000000-0005-0000-0000-0000B30A0000}"/>
    <cellStyle name="Dziesiętny 8 6 3" xfId="2741" xr:uid="{00000000-0005-0000-0000-0000B40A0000}"/>
    <cellStyle name="Dziesiętny 8 6 4" xfId="2742" xr:uid="{00000000-0005-0000-0000-0000B50A0000}"/>
    <cellStyle name="Dziesiętny 8 7" xfId="2743" xr:uid="{00000000-0005-0000-0000-0000B60A0000}"/>
    <cellStyle name="Dziesiętny 8 7 2" xfId="2744" xr:uid="{00000000-0005-0000-0000-0000B70A0000}"/>
    <cellStyle name="Dziesiętny 8 7 3" xfId="2745" xr:uid="{00000000-0005-0000-0000-0000B80A0000}"/>
    <cellStyle name="Dziesiętny 8 7 4" xfId="2746" xr:uid="{00000000-0005-0000-0000-0000B90A0000}"/>
    <cellStyle name="Dziesiętny 8 8" xfId="2747" xr:uid="{00000000-0005-0000-0000-0000BA0A0000}"/>
    <cellStyle name="Dziesiętny 8 9" xfId="2748" xr:uid="{00000000-0005-0000-0000-0000BB0A0000}"/>
    <cellStyle name="Dziesiętny 9" xfId="2749" xr:uid="{00000000-0005-0000-0000-0000BC0A0000}"/>
    <cellStyle name="Dziesiętny 9 10" xfId="2750" xr:uid="{00000000-0005-0000-0000-0000BD0A0000}"/>
    <cellStyle name="Dziesiętny 9 2" xfId="2751" xr:uid="{00000000-0005-0000-0000-0000BE0A0000}"/>
    <cellStyle name="Dziesiętny 9 2 2" xfId="2752" xr:uid="{00000000-0005-0000-0000-0000BF0A0000}"/>
    <cellStyle name="Dziesiętny 9 2 2 2" xfId="2753" xr:uid="{00000000-0005-0000-0000-0000C00A0000}"/>
    <cellStyle name="Dziesiętny 9 2 2 2 2" xfId="2754" xr:uid="{00000000-0005-0000-0000-0000C10A0000}"/>
    <cellStyle name="Dziesiętny 9 2 2 2 3" xfId="2755" xr:uid="{00000000-0005-0000-0000-0000C20A0000}"/>
    <cellStyle name="Dziesiętny 9 2 2 3" xfId="2756" xr:uid="{00000000-0005-0000-0000-0000C30A0000}"/>
    <cellStyle name="Dziesiętny 9 2 2 3 2" xfId="2757" xr:uid="{00000000-0005-0000-0000-0000C40A0000}"/>
    <cellStyle name="Dziesiętny 9 2 2 3 3" xfId="2758" xr:uid="{00000000-0005-0000-0000-0000C50A0000}"/>
    <cellStyle name="Dziesiętny 9 2 2 4" xfId="2759" xr:uid="{00000000-0005-0000-0000-0000C60A0000}"/>
    <cellStyle name="Dziesiętny 9 2 2 5" xfId="2760" xr:uid="{00000000-0005-0000-0000-0000C70A0000}"/>
    <cellStyle name="Dziesiętny 9 2 2 6" xfId="2761" xr:uid="{00000000-0005-0000-0000-0000C80A0000}"/>
    <cellStyle name="Dziesiętny 9 2 3" xfId="2762" xr:uid="{00000000-0005-0000-0000-0000C90A0000}"/>
    <cellStyle name="Dziesiętny 9 2 3 2" xfId="2763" xr:uid="{00000000-0005-0000-0000-0000CA0A0000}"/>
    <cellStyle name="Dziesiętny 9 2 3 2 2" xfId="2764" xr:uid="{00000000-0005-0000-0000-0000CB0A0000}"/>
    <cellStyle name="Dziesiętny 9 2 3 2 3" xfId="2765" xr:uid="{00000000-0005-0000-0000-0000CC0A0000}"/>
    <cellStyle name="Dziesiętny 9 2 3 3" xfId="2766" xr:uid="{00000000-0005-0000-0000-0000CD0A0000}"/>
    <cellStyle name="Dziesiętny 9 2 3 3 2" xfId="2767" xr:uid="{00000000-0005-0000-0000-0000CE0A0000}"/>
    <cellStyle name="Dziesiętny 9 2 3 3 3" xfId="2768" xr:uid="{00000000-0005-0000-0000-0000CF0A0000}"/>
    <cellStyle name="Dziesiętny 9 2 3 4" xfId="2769" xr:uid="{00000000-0005-0000-0000-0000D00A0000}"/>
    <cellStyle name="Dziesiętny 9 2 3 5" xfId="2770" xr:uid="{00000000-0005-0000-0000-0000D10A0000}"/>
    <cellStyle name="Dziesiętny 9 2 4" xfId="2771" xr:uid="{00000000-0005-0000-0000-0000D20A0000}"/>
    <cellStyle name="Dziesiętny 9 2 4 2" xfId="2772" xr:uid="{00000000-0005-0000-0000-0000D30A0000}"/>
    <cellStyle name="Dziesiętny 9 2 4 3" xfId="2773" xr:uid="{00000000-0005-0000-0000-0000D40A0000}"/>
    <cellStyle name="Dziesiętny 9 2 5" xfId="2774" xr:uid="{00000000-0005-0000-0000-0000D50A0000}"/>
    <cellStyle name="Dziesiętny 9 2 5 2" xfId="2775" xr:uid="{00000000-0005-0000-0000-0000D60A0000}"/>
    <cellStyle name="Dziesiętny 9 2 5 3" xfId="2776" xr:uid="{00000000-0005-0000-0000-0000D70A0000}"/>
    <cellStyle name="Dziesiętny 9 2 6" xfId="2777" xr:uid="{00000000-0005-0000-0000-0000D80A0000}"/>
    <cellStyle name="Dziesiętny 9 2 7" xfId="2778" xr:uid="{00000000-0005-0000-0000-0000D90A0000}"/>
    <cellStyle name="Dziesiętny 9 2 8" xfId="2779" xr:uid="{00000000-0005-0000-0000-0000DA0A0000}"/>
    <cellStyle name="Dziesiętny 9 3" xfId="2780" xr:uid="{00000000-0005-0000-0000-0000DB0A0000}"/>
    <cellStyle name="Dziesiętny 9 3 2" xfId="2781" xr:uid="{00000000-0005-0000-0000-0000DC0A0000}"/>
    <cellStyle name="Dziesiętny 9 3 2 2" xfId="2782" xr:uid="{00000000-0005-0000-0000-0000DD0A0000}"/>
    <cellStyle name="Dziesiętny 9 3 2 2 2" xfId="2783" xr:uid="{00000000-0005-0000-0000-0000DE0A0000}"/>
    <cellStyle name="Dziesiętny 9 3 2 2 3" xfId="2784" xr:uid="{00000000-0005-0000-0000-0000DF0A0000}"/>
    <cellStyle name="Dziesiętny 9 3 2 3" xfId="2785" xr:uid="{00000000-0005-0000-0000-0000E00A0000}"/>
    <cellStyle name="Dziesiętny 9 3 2 3 2" xfId="2786" xr:uid="{00000000-0005-0000-0000-0000E10A0000}"/>
    <cellStyle name="Dziesiętny 9 3 2 3 3" xfId="2787" xr:uid="{00000000-0005-0000-0000-0000E20A0000}"/>
    <cellStyle name="Dziesiętny 9 3 2 4" xfId="2788" xr:uid="{00000000-0005-0000-0000-0000E30A0000}"/>
    <cellStyle name="Dziesiętny 9 3 2 5" xfId="2789" xr:uid="{00000000-0005-0000-0000-0000E40A0000}"/>
    <cellStyle name="Dziesiętny 9 3 2 6" xfId="2790" xr:uid="{00000000-0005-0000-0000-0000E50A0000}"/>
    <cellStyle name="Dziesiętny 9 3 3" xfId="2791" xr:uid="{00000000-0005-0000-0000-0000E60A0000}"/>
    <cellStyle name="Dziesiętny 9 3 3 2" xfId="2792" xr:uid="{00000000-0005-0000-0000-0000E70A0000}"/>
    <cellStyle name="Dziesiętny 9 3 3 2 2" xfId="2793" xr:uid="{00000000-0005-0000-0000-0000E80A0000}"/>
    <cellStyle name="Dziesiętny 9 3 3 2 3" xfId="2794" xr:uid="{00000000-0005-0000-0000-0000E90A0000}"/>
    <cellStyle name="Dziesiętny 9 3 3 3" xfId="2795" xr:uid="{00000000-0005-0000-0000-0000EA0A0000}"/>
    <cellStyle name="Dziesiętny 9 3 3 3 2" xfId="2796" xr:uid="{00000000-0005-0000-0000-0000EB0A0000}"/>
    <cellStyle name="Dziesiętny 9 3 3 3 3" xfId="2797" xr:uid="{00000000-0005-0000-0000-0000EC0A0000}"/>
    <cellStyle name="Dziesiętny 9 3 3 4" xfId="2798" xr:uid="{00000000-0005-0000-0000-0000ED0A0000}"/>
    <cellStyle name="Dziesiętny 9 3 3 5" xfId="2799" xr:uid="{00000000-0005-0000-0000-0000EE0A0000}"/>
    <cellStyle name="Dziesiętny 9 3 4" xfId="2800" xr:uid="{00000000-0005-0000-0000-0000EF0A0000}"/>
    <cellStyle name="Dziesiętny 9 3 4 2" xfId="2801" xr:uid="{00000000-0005-0000-0000-0000F00A0000}"/>
    <cellStyle name="Dziesiętny 9 3 4 3" xfId="2802" xr:uid="{00000000-0005-0000-0000-0000F10A0000}"/>
    <cellStyle name="Dziesiętny 9 3 5" xfId="2803" xr:uid="{00000000-0005-0000-0000-0000F20A0000}"/>
    <cellStyle name="Dziesiętny 9 3 5 2" xfId="2804" xr:uid="{00000000-0005-0000-0000-0000F30A0000}"/>
    <cellStyle name="Dziesiętny 9 3 5 3" xfId="2805" xr:uid="{00000000-0005-0000-0000-0000F40A0000}"/>
    <cellStyle name="Dziesiętny 9 3 6" xfId="2806" xr:uid="{00000000-0005-0000-0000-0000F50A0000}"/>
    <cellStyle name="Dziesiętny 9 3 7" xfId="2807" xr:uid="{00000000-0005-0000-0000-0000F60A0000}"/>
    <cellStyle name="Dziesiętny 9 3 8" xfId="2808" xr:uid="{00000000-0005-0000-0000-0000F70A0000}"/>
    <cellStyle name="Dziesiętny 9 4" xfId="2809" xr:uid="{00000000-0005-0000-0000-0000F80A0000}"/>
    <cellStyle name="Dziesiętny 9 4 2" xfId="2810" xr:uid="{00000000-0005-0000-0000-0000F90A0000}"/>
    <cellStyle name="Dziesiętny 9 4 2 2" xfId="2811" xr:uid="{00000000-0005-0000-0000-0000FA0A0000}"/>
    <cellStyle name="Dziesiętny 9 4 2 3" xfId="2812" xr:uid="{00000000-0005-0000-0000-0000FB0A0000}"/>
    <cellStyle name="Dziesiętny 9 4 3" xfId="2813" xr:uid="{00000000-0005-0000-0000-0000FC0A0000}"/>
    <cellStyle name="Dziesiętny 9 4 3 2" xfId="2814" xr:uid="{00000000-0005-0000-0000-0000FD0A0000}"/>
    <cellStyle name="Dziesiętny 9 4 3 3" xfId="2815" xr:uid="{00000000-0005-0000-0000-0000FE0A0000}"/>
    <cellStyle name="Dziesiętny 9 4 4" xfId="2816" xr:uid="{00000000-0005-0000-0000-0000FF0A0000}"/>
    <cellStyle name="Dziesiętny 9 4 5" xfId="2817" xr:uid="{00000000-0005-0000-0000-0000000B0000}"/>
    <cellStyle name="Dziesiętny 9 4 6" xfId="2818" xr:uid="{00000000-0005-0000-0000-0000010B0000}"/>
    <cellStyle name="Dziesiętny 9 5" xfId="2819" xr:uid="{00000000-0005-0000-0000-0000020B0000}"/>
    <cellStyle name="Dziesiętny 9 5 2" xfId="2820" xr:uid="{00000000-0005-0000-0000-0000030B0000}"/>
    <cellStyle name="Dziesiętny 9 5 2 2" xfId="2821" xr:uid="{00000000-0005-0000-0000-0000040B0000}"/>
    <cellStyle name="Dziesiętny 9 5 2 3" xfId="2822" xr:uid="{00000000-0005-0000-0000-0000050B0000}"/>
    <cellStyle name="Dziesiętny 9 5 3" xfId="2823" xr:uid="{00000000-0005-0000-0000-0000060B0000}"/>
    <cellStyle name="Dziesiętny 9 5 3 2" xfId="2824" xr:uid="{00000000-0005-0000-0000-0000070B0000}"/>
    <cellStyle name="Dziesiętny 9 5 3 3" xfId="2825" xr:uid="{00000000-0005-0000-0000-0000080B0000}"/>
    <cellStyle name="Dziesiętny 9 5 4" xfId="2826" xr:uid="{00000000-0005-0000-0000-0000090B0000}"/>
    <cellStyle name="Dziesiętny 9 5 5" xfId="2827" xr:uid="{00000000-0005-0000-0000-00000A0B0000}"/>
    <cellStyle name="Dziesiętny 9 6" xfId="2828" xr:uid="{00000000-0005-0000-0000-00000B0B0000}"/>
    <cellStyle name="Dziesiętny 9 6 2" xfId="2829" xr:uid="{00000000-0005-0000-0000-00000C0B0000}"/>
    <cellStyle name="Dziesiętny 9 6 3" xfId="2830" xr:uid="{00000000-0005-0000-0000-00000D0B0000}"/>
    <cellStyle name="Dziesiętny 9 7" xfId="2831" xr:uid="{00000000-0005-0000-0000-00000E0B0000}"/>
    <cellStyle name="Dziesiętny 9 7 2" xfId="2832" xr:uid="{00000000-0005-0000-0000-00000F0B0000}"/>
    <cellStyle name="Dziesiętny 9 7 3" xfId="2833" xr:uid="{00000000-0005-0000-0000-0000100B0000}"/>
    <cellStyle name="Dziesiętny 9 8" xfId="2834" xr:uid="{00000000-0005-0000-0000-0000110B0000}"/>
    <cellStyle name="Dziesiętny 9 9" xfId="2835" xr:uid="{00000000-0005-0000-0000-0000120B0000}"/>
    <cellStyle name="Euro" xfId="2836" xr:uid="{00000000-0005-0000-0000-0000130B0000}"/>
    <cellStyle name="Hiperłącze" xfId="2837" builtinId="8"/>
    <cellStyle name="Hiperłącze 2" xfId="2838" xr:uid="{00000000-0005-0000-0000-0000150B0000}"/>
    <cellStyle name="Komórka połączona" xfId="2839" builtinId="24" customBuiltin="1"/>
    <cellStyle name="Komórka połączona 2" xfId="2840" xr:uid="{00000000-0005-0000-0000-0000170B0000}"/>
    <cellStyle name="Komórka zaznaczona" xfId="2841" builtinId="23" customBuiltin="1"/>
    <cellStyle name="Komórka zaznaczona 2" xfId="2842" xr:uid="{00000000-0005-0000-0000-0000190B0000}"/>
    <cellStyle name="Nagłówek 1" xfId="2843" builtinId="16" customBuiltin="1"/>
    <cellStyle name="Nagłówek 1 2" xfId="2844" xr:uid="{00000000-0005-0000-0000-00001B0B0000}"/>
    <cellStyle name="Nagłówek 1 2 2" xfId="2845" xr:uid="{00000000-0005-0000-0000-00001C0B0000}"/>
    <cellStyle name="Nagłówek 1 2 3" xfId="2846" xr:uid="{00000000-0005-0000-0000-00001D0B0000}"/>
    <cellStyle name="Nagłówek 2" xfId="2847" builtinId="17" customBuiltin="1"/>
    <cellStyle name="Nagłówek 2 2" xfId="2848" xr:uid="{00000000-0005-0000-0000-00001F0B0000}"/>
    <cellStyle name="Nagłówek 2 2 2" xfId="2849" xr:uid="{00000000-0005-0000-0000-0000200B0000}"/>
    <cellStyle name="Nagłówek 2 2 3" xfId="2850" xr:uid="{00000000-0005-0000-0000-0000210B0000}"/>
    <cellStyle name="Nagłówek 3" xfId="2851" builtinId="18" customBuiltin="1"/>
    <cellStyle name="Nagłówek 3 2" xfId="2852" xr:uid="{00000000-0005-0000-0000-0000230B0000}"/>
    <cellStyle name="Nagłówek 3 2 2" xfId="2853" xr:uid="{00000000-0005-0000-0000-0000240B0000}"/>
    <cellStyle name="Nagłówek 3 2 3" xfId="2854" xr:uid="{00000000-0005-0000-0000-0000250B0000}"/>
    <cellStyle name="Nagłówek 4" xfId="2855" builtinId="19" customBuiltin="1"/>
    <cellStyle name="Nagłówek 4 2" xfId="2856" xr:uid="{00000000-0005-0000-0000-0000270B0000}"/>
    <cellStyle name="Nagłówek 4 2 2" xfId="2857" xr:uid="{00000000-0005-0000-0000-0000280B0000}"/>
    <cellStyle name="Nagłówek 4 2 3" xfId="2858" xr:uid="{00000000-0005-0000-0000-0000290B0000}"/>
    <cellStyle name="Neutralne 2" xfId="2859" xr:uid="{00000000-0005-0000-0000-00002A0B0000}"/>
    <cellStyle name="Normal_ERateCalc" xfId="2860" xr:uid="{00000000-0005-0000-0000-00002B0B0000}"/>
    <cellStyle name="Normalny" xfId="0" builtinId="0"/>
    <cellStyle name="Normalny 10" xfId="2861" xr:uid="{00000000-0005-0000-0000-00002D0B0000}"/>
    <cellStyle name="Normalny 12 2 2" xfId="2862" xr:uid="{00000000-0005-0000-0000-00002E0B0000}"/>
    <cellStyle name="Normalny 13" xfId="2863" xr:uid="{00000000-0005-0000-0000-00002F0B0000}"/>
    <cellStyle name="Normalny 13 2" xfId="2864" xr:uid="{00000000-0005-0000-0000-0000300B0000}"/>
    <cellStyle name="Normalny 2" xfId="2865" xr:uid="{00000000-0005-0000-0000-0000310B0000}"/>
    <cellStyle name="Normalny 2 2" xfId="2866" xr:uid="{00000000-0005-0000-0000-0000320B0000}"/>
    <cellStyle name="Normalny 2 2 2" xfId="2867" xr:uid="{00000000-0005-0000-0000-0000330B0000}"/>
    <cellStyle name="Normalny 2 2 2 2" xfId="2868" xr:uid="{00000000-0005-0000-0000-0000340B0000}"/>
    <cellStyle name="Normalny 2 2 3" xfId="2869" xr:uid="{00000000-0005-0000-0000-0000350B0000}"/>
    <cellStyle name="Normalny 2 2 3 2" xfId="2870" xr:uid="{00000000-0005-0000-0000-0000360B0000}"/>
    <cellStyle name="Normalny 2 2 4" xfId="2871" xr:uid="{00000000-0005-0000-0000-0000370B0000}"/>
    <cellStyle name="Normalny 2 3" xfId="2872" xr:uid="{00000000-0005-0000-0000-0000380B0000}"/>
    <cellStyle name="Normalny 2 3 2" xfId="2873" xr:uid="{00000000-0005-0000-0000-0000390B0000}"/>
    <cellStyle name="Normalny 2 4" xfId="2874" xr:uid="{00000000-0005-0000-0000-00003A0B0000}"/>
    <cellStyle name="Normalny 2 4 2" xfId="2875" xr:uid="{00000000-0005-0000-0000-00003B0B0000}"/>
    <cellStyle name="Normalny 2 5" xfId="2876" xr:uid="{00000000-0005-0000-0000-00003C0B0000}"/>
    <cellStyle name="Normalny 2 6" xfId="2877" xr:uid="{00000000-0005-0000-0000-00003D0B0000}"/>
    <cellStyle name="Normalny 2 6 2" xfId="2878" xr:uid="{00000000-0005-0000-0000-00003E0B0000}"/>
    <cellStyle name="Normalny 2 6 3" xfId="2879" xr:uid="{00000000-0005-0000-0000-00003F0B0000}"/>
    <cellStyle name="Normalny 2 7" xfId="2880" xr:uid="{00000000-0005-0000-0000-0000400B0000}"/>
    <cellStyle name="Normalny 2 8" xfId="2881" xr:uid="{00000000-0005-0000-0000-0000410B0000}"/>
    <cellStyle name="Normalny 2 9" xfId="2882" xr:uid="{00000000-0005-0000-0000-0000420B0000}"/>
    <cellStyle name="Normalny 3" xfId="2883" xr:uid="{00000000-0005-0000-0000-0000430B0000}"/>
    <cellStyle name="Normalny 3 2" xfId="2884" xr:uid="{00000000-0005-0000-0000-0000440B0000}"/>
    <cellStyle name="Normalny 3 2 2" xfId="2885" xr:uid="{00000000-0005-0000-0000-0000450B0000}"/>
    <cellStyle name="Normalny 3 3" xfId="2886" xr:uid="{00000000-0005-0000-0000-0000460B0000}"/>
    <cellStyle name="Normalny 4" xfId="2887" xr:uid="{00000000-0005-0000-0000-0000470B0000}"/>
    <cellStyle name="Normalny 4 2" xfId="2888" xr:uid="{00000000-0005-0000-0000-0000480B0000}"/>
    <cellStyle name="Normalny 4 2 3 2" xfId="2889" xr:uid="{00000000-0005-0000-0000-0000490B0000}"/>
    <cellStyle name="Normalny 5" xfId="2890" xr:uid="{00000000-0005-0000-0000-00004A0B0000}"/>
    <cellStyle name="Normalny 5 2" xfId="2891" xr:uid="{00000000-0005-0000-0000-00004B0B0000}"/>
    <cellStyle name="Normalny 5 2 2" xfId="2892" xr:uid="{00000000-0005-0000-0000-00004C0B0000}"/>
    <cellStyle name="Normalny 5 3" xfId="2893" xr:uid="{00000000-0005-0000-0000-00004D0B0000}"/>
    <cellStyle name="Normalny 6" xfId="2894" xr:uid="{00000000-0005-0000-0000-00004E0B0000}"/>
    <cellStyle name="Normalny 7" xfId="2895" xr:uid="{00000000-0005-0000-0000-00004F0B0000}"/>
    <cellStyle name="Normalny 7 2" xfId="2896" xr:uid="{00000000-0005-0000-0000-0000500B0000}"/>
    <cellStyle name="Normalny 7 2 2" xfId="2897" xr:uid="{00000000-0005-0000-0000-0000510B0000}"/>
    <cellStyle name="Normalny 7 3" xfId="2898" xr:uid="{00000000-0005-0000-0000-0000520B0000}"/>
    <cellStyle name="Normalny 8" xfId="2899" xr:uid="{00000000-0005-0000-0000-0000530B0000}"/>
    <cellStyle name="Normalny 9" xfId="2900" xr:uid="{00000000-0005-0000-0000-0000540B0000}"/>
    <cellStyle name="Normalny_roboczy_12_02" xfId="4041" xr:uid="{F2236319-4CAF-406F-A33D-86C38FAD80CB}"/>
    <cellStyle name="Obliczenia" xfId="2901" builtinId="22" customBuiltin="1"/>
    <cellStyle name="Obliczenia 2" xfId="2902" xr:uid="{00000000-0005-0000-0000-0000560B0000}"/>
    <cellStyle name="Obliczenia 2 2" xfId="2903" xr:uid="{00000000-0005-0000-0000-0000570B0000}"/>
    <cellStyle name="Obliczenia 2 3" xfId="2904" xr:uid="{00000000-0005-0000-0000-0000580B0000}"/>
    <cellStyle name="Procentowy 10" xfId="2905" xr:uid="{00000000-0005-0000-0000-0000590B0000}"/>
    <cellStyle name="Procentowy 10 2" xfId="2906" xr:uid="{00000000-0005-0000-0000-00005A0B0000}"/>
    <cellStyle name="Procentowy 10 3" xfId="2907" xr:uid="{00000000-0005-0000-0000-00005B0B0000}"/>
    <cellStyle name="Procentowy 11" xfId="2908" xr:uid="{00000000-0005-0000-0000-00005C0B0000}"/>
    <cellStyle name="Procentowy 11 2" xfId="2909" xr:uid="{00000000-0005-0000-0000-00005D0B0000}"/>
    <cellStyle name="Procentowy 11 2 2" xfId="2910" xr:uid="{00000000-0005-0000-0000-00005E0B0000}"/>
    <cellStyle name="Procentowy 11 3" xfId="2911" xr:uid="{00000000-0005-0000-0000-00005F0B0000}"/>
    <cellStyle name="Procentowy 12" xfId="2912" xr:uid="{00000000-0005-0000-0000-0000600B0000}"/>
    <cellStyle name="Procentowy 12 2" xfId="2913" xr:uid="{00000000-0005-0000-0000-0000610B0000}"/>
    <cellStyle name="Procentowy 12 2 2" xfId="2914" xr:uid="{00000000-0005-0000-0000-0000620B0000}"/>
    <cellStyle name="Procentowy 13" xfId="2915" xr:uid="{00000000-0005-0000-0000-0000630B0000}"/>
    <cellStyle name="Procentowy 13 2" xfId="2916" xr:uid="{00000000-0005-0000-0000-0000640B0000}"/>
    <cellStyle name="Procentowy 13 3" xfId="2917" xr:uid="{00000000-0005-0000-0000-0000650B0000}"/>
    <cellStyle name="Procentowy 14" xfId="2918" xr:uid="{00000000-0005-0000-0000-0000660B0000}"/>
    <cellStyle name="Procentowy 14 2" xfId="2919" xr:uid="{00000000-0005-0000-0000-0000670B0000}"/>
    <cellStyle name="Procentowy 14 3" xfId="2920" xr:uid="{00000000-0005-0000-0000-0000680B0000}"/>
    <cellStyle name="Procentowy 14 4" xfId="2921" xr:uid="{00000000-0005-0000-0000-0000690B0000}"/>
    <cellStyle name="Procentowy 15" xfId="2922" xr:uid="{00000000-0005-0000-0000-00006A0B0000}"/>
    <cellStyle name="Procentowy 15 2" xfId="2923" xr:uid="{00000000-0005-0000-0000-00006B0B0000}"/>
    <cellStyle name="Procentowy 15 3" xfId="2924" xr:uid="{00000000-0005-0000-0000-00006C0B0000}"/>
    <cellStyle name="Procentowy 16" xfId="2925" xr:uid="{00000000-0005-0000-0000-00006D0B0000}"/>
    <cellStyle name="Procentowy 16 2" xfId="2926" xr:uid="{00000000-0005-0000-0000-00006E0B0000}"/>
    <cellStyle name="Procentowy 17" xfId="2927" xr:uid="{00000000-0005-0000-0000-00006F0B0000}"/>
    <cellStyle name="Procentowy 18" xfId="2928" xr:uid="{00000000-0005-0000-0000-0000700B0000}"/>
    <cellStyle name="Procentowy 19" xfId="2929" xr:uid="{00000000-0005-0000-0000-0000710B0000}"/>
    <cellStyle name="Procentowy 19 2" xfId="2930" xr:uid="{00000000-0005-0000-0000-0000720B0000}"/>
    <cellStyle name="Procentowy 2" xfId="2931" xr:uid="{00000000-0005-0000-0000-0000730B0000}"/>
    <cellStyle name="Procentowy 2 2" xfId="2932" xr:uid="{00000000-0005-0000-0000-0000740B0000}"/>
    <cellStyle name="Procentowy 2 2 2" xfId="2933" xr:uid="{00000000-0005-0000-0000-0000750B0000}"/>
    <cellStyle name="Procentowy 2 3" xfId="2934" xr:uid="{00000000-0005-0000-0000-0000760B0000}"/>
    <cellStyle name="Procentowy 2 3 2" xfId="2935" xr:uid="{00000000-0005-0000-0000-0000770B0000}"/>
    <cellStyle name="Procentowy 2 4" xfId="2936" xr:uid="{00000000-0005-0000-0000-0000780B0000}"/>
    <cellStyle name="Procentowy 2 5" xfId="2937" xr:uid="{00000000-0005-0000-0000-0000790B0000}"/>
    <cellStyle name="Procentowy 3" xfId="2938" xr:uid="{00000000-0005-0000-0000-00007A0B0000}"/>
    <cellStyle name="Procentowy 3 2" xfId="2939" xr:uid="{00000000-0005-0000-0000-00007B0B0000}"/>
    <cellStyle name="Procentowy 3 3" xfId="2940" xr:uid="{00000000-0005-0000-0000-00007C0B0000}"/>
    <cellStyle name="Procentowy 3 3 2" xfId="2941" xr:uid="{00000000-0005-0000-0000-00007D0B0000}"/>
    <cellStyle name="Procentowy 4" xfId="2942" xr:uid="{00000000-0005-0000-0000-00007E0B0000}"/>
    <cellStyle name="Procentowy 4 2" xfId="2943" xr:uid="{00000000-0005-0000-0000-00007F0B0000}"/>
    <cellStyle name="Procentowy 4 2 2" xfId="2944" xr:uid="{00000000-0005-0000-0000-0000800B0000}"/>
    <cellStyle name="Procentowy 4 3" xfId="2945" xr:uid="{00000000-0005-0000-0000-0000810B0000}"/>
    <cellStyle name="Procentowy 5" xfId="2946" xr:uid="{00000000-0005-0000-0000-0000820B0000}"/>
    <cellStyle name="Procentowy 5 2" xfId="2947" xr:uid="{00000000-0005-0000-0000-0000830B0000}"/>
    <cellStyle name="Procentowy 6" xfId="2948" xr:uid="{00000000-0005-0000-0000-0000840B0000}"/>
    <cellStyle name="Procentowy 6 2" xfId="2949" xr:uid="{00000000-0005-0000-0000-0000850B0000}"/>
    <cellStyle name="Procentowy 6 2 2" xfId="2950" xr:uid="{00000000-0005-0000-0000-0000860B0000}"/>
    <cellStyle name="Procentowy 6 3" xfId="2951" xr:uid="{00000000-0005-0000-0000-0000870B0000}"/>
    <cellStyle name="Procentowy 7" xfId="2952" xr:uid="{00000000-0005-0000-0000-0000880B0000}"/>
    <cellStyle name="Procentowy 7 2" xfId="2953" xr:uid="{00000000-0005-0000-0000-0000890B0000}"/>
    <cellStyle name="Procentowy 7 3" xfId="2954" xr:uid="{00000000-0005-0000-0000-00008A0B0000}"/>
    <cellStyle name="Procentowy 7 4" xfId="2955" xr:uid="{00000000-0005-0000-0000-00008B0B0000}"/>
    <cellStyle name="Procentowy 8" xfId="2956" xr:uid="{00000000-0005-0000-0000-00008C0B0000}"/>
    <cellStyle name="Procentowy 8 2" xfId="2957" xr:uid="{00000000-0005-0000-0000-00008D0B0000}"/>
    <cellStyle name="Procentowy 8 2 2" xfId="2958" xr:uid="{00000000-0005-0000-0000-00008E0B0000}"/>
    <cellStyle name="Procentowy 8 3" xfId="2959" xr:uid="{00000000-0005-0000-0000-00008F0B0000}"/>
    <cellStyle name="Procentowy 9" xfId="2960" xr:uid="{00000000-0005-0000-0000-0000900B0000}"/>
    <cellStyle name="Procentowy 9 2" xfId="2961" xr:uid="{00000000-0005-0000-0000-0000910B0000}"/>
    <cellStyle name="Procentowy 9 2 2" xfId="2962" xr:uid="{00000000-0005-0000-0000-0000920B0000}"/>
    <cellStyle name="Procentowy 9 3" xfId="2963" xr:uid="{00000000-0005-0000-0000-0000930B0000}"/>
    <cellStyle name="Suma" xfId="2964" builtinId="25" customBuiltin="1"/>
    <cellStyle name="Suma 2" xfId="2965" xr:uid="{00000000-0005-0000-0000-0000950B0000}"/>
    <cellStyle name="Suma 2 2" xfId="2966" xr:uid="{00000000-0005-0000-0000-0000960B0000}"/>
    <cellStyle name="Suma 2 3" xfId="2967" xr:uid="{00000000-0005-0000-0000-0000970B0000}"/>
    <cellStyle name="Tekst objaśnienia" xfId="2968" builtinId="53" customBuiltin="1"/>
    <cellStyle name="Tekst objaśnienia 2" xfId="2969" xr:uid="{00000000-0005-0000-0000-0000990B0000}"/>
    <cellStyle name="Tekst ostrzeżenia" xfId="2970" builtinId="11" customBuiltin="1"/>
    <cellStyle name="Tekst ostrzeżenia 2" xfId="2971" xr:uid="{00000000-0005-0000-0000-00009B0B0000}"/>
    <cellStyle name="Tekst ostrzeżenia 2 2" xfId="2972" xr:uid="{00000000-0005-0000-0000-00009C0B0000}"/>
    <cellStyle name="Tekst ostrzeżenia 2 3" xfId="2973" xr:uid="{00000000-0005-0000-0000-00009D0B0000}"/>
    <cellStyle name="Tytuł" xfId="2974" builtinId="15" customBuiltin="1"/>
    <cellStyle name="Tytuł 2" xfId="2975" xr:uid="{00000000-0005-0000-0000-00009F0B0000}"/>
    <cellStyle name="Tytuł 2 2" xfId="2976" xr:uid="{00000000-0005-0000-0000-0000A00B0000}"/>
    <cellStyle name="Tytuł 2 3" xfId="2977" xr:uid="{00000000-0005-0000-0000-0000A10B0000}"/>
    <cellStyle name="Tytuł 2 4" xfId="2978" xr:uid="{00000000-0005-0000-0000-0000A20B0000}"/>
    <cellStyle name="Uwaga" xfId="2979" builtinId="10" customBuiltin="1"/>
    <cellStyle name="Uwaga 2" xfId="2980" xr:uid="{00000000-0005-0000-0000-0000A40B0000}"/>
    <cellStyle name="Uwaga 2 2" xfId="2981" xr:uid="{00000000-0005-0000-0000-0000A50B0000}"/>
    <cellStyle name="Uwaga 2 2 2" xfId="2982" xr:uid="{00000000-0005-0000-0000-0000A60B0000}"/>
    <cellStyle name="Uwaga 2 3" xfId="2983" xr:uid="{00000000-0005-0000-0000-0000A70B0000}"/>
    <cellStyle name="Uwaga 2 3 2" xfId="2984" xr:uid="{00000000-0005-0000-0000-0000A80B0000}"/>
    <cellStyle name="Uwaga 2 3 3" xfId="2985" xr:uid="{00000000-0005-0000-0000-0000A90B0000}"/>
    <cellStyle name="Uwaga 2 3 4" xfId="2986" xr:uid="{00000000-0005-0000-0000-0000AA0B0000}"/>
    <cellStyle name="Uwaga 2 4" xfId="2987" xr:uid="{00000000-0005-0000-0000-0000AB0B0000}"/>
    <cellStyle name="Uwaga 3" xfId="2988" xr:uid="{00000000-0005-0000-0000-0000AC0B0000}"/>
    <cellStyle name="Uwaga 3 2" xfId="2989" xr:uid="{00000000-0005-0000-0000-0000AD0B0000}"/>
    <cellStyle name="Uwaga 4" xfId="2990" xr:uid="{00000000-0005-0000-0000-0000AE0B0000}"/>
    <cellStyle name="Uwaga 4 2" xfId="2991" xr:uid="{00000000-0005-0000-0000-0000AF0B0000}"/>
    <cellStyle name="Uwaga 4 3" xfId="2992" xr:uid="{00000000-0005-0000-0000-0000B00B0000}"/>
    <cellStyle name="Uwaga 5" xfId="2993" xr:uid="{00000000-0005-0000-0000-0000B10B0000}"/>
    <cellStyle name="Uwaga 5 2" xfId="2994" xr:uid="{00000000-0005-0000-0000-0000B20B0000}"/>
    <cellStyle name="Uwaga 6" xfId="2995" xr:uid="{00000000-0005-0000-0000-0000B30B0000}"/>
    <cellStyle name="Uwaga 6 2" xfId="2996" xr:uid="{00000000-0005-0000-0000-0000B40B0000}"/>
    <cellStyle name="Uwaga 6 3" xfId="2997" xr:uid="{00000000-0005-0000-0000-0000B50B0000}"/>
    <cellStyle name="Uwaga 7" xfId="2998" xr:uid="{00000000-0005-0000-0000-0000B60B0000}"/>
    <cellStyle name="Walutowy 10" xfId="2999" xr:uid="{00000000-0005-0000-0000-0000B70B0000}"/>
    <cellStyle name="Walutowy 10 2" xfId="3000" xr:uid="{00000000-0005-0000-0000-0000B80B0000}"/>
    <cellStyle name="Walutowy 10 2 2" xfId="3001" xr:uid="{00000000-0005-0000-0000-0000B90B0000}"/>
    <cellStyle name="Walutowy 10 3" xfId="3002" xr:uid="{00000000-0005-0000-0000-0000BA0B0000}"/>
    <cellStyle name="Walutowy 10 3 2" xfId="3003" xr:uid="{00000000-0005-0000-0000-0000BB0B0000}"/>
    <cellStyle name="Walutowy 10 4" xfId="3004" xr:uid="{00000000-0005-0000-0000-0000BC0B0000}"/>
    <cellStyle name="Walutowy 10 5" xfId="3005" xr:uid="{00000000-0005-0000-0000-0000BD0B0000}"/>
    <cellStyle name="Walutowy 10 6" xfId="3006" xr:uid="{00000000-0005-0000-0000-0000BE0B0000}"/>
    <cellStyle name="Walutowy 11" xfId="3007" xr:uid="{00000000-0005-0000-0000-0000BF0B0000}"/>
    <cellStyle name="Walutowy 11 2" xfId="3008" xr:uid="{00000000-0005-0000-0000-0000C00B0000}"/>
    <cellStyle name="Walutowy 12" xfId="3009" xr:uid="{00000000-0005-0000-0000-0000C10B0000}"/>
    <cellStyle name="Walutowy 12 2" xfId="3010" xr:uid="{00000000-0005-0000-0000-0000C20B0000}"/>
    <cellStyle name="Walutowy 13" xfId="3011" xr:uid="{00000000-0005-0000-0000-0000C30B0000}"/>
    <cellStyle name="Walutowy 13 2" xfId="3012" xr:uid="{00000000-0005-0000-0000-0000C40B0000}"/>
    <cellStyle name="Walutowy 13 3" xfId="3013" xr:uid="{00000000-0005-0000-0000-0000C50B0000}"/>
    <cellStyle name="Walutowy 14" xfId="3014" xr:uid="{00000000-0005-0000-0000-0000C60B0000}"/>
    <cellStyle name="Walutowy 15" xfId="3015" xr:uid="{00000000-0005-0000-0000-0000C70B0000}"/>
    <cellStyle name="Walutowy 2" xfId="3016" xr:uid="{00000000-0005-0000-0000-0000C80B0000}"/>
    <cellStyle name="Walutowy 2 10" xfId="3017" xr:uid="{00000000-0005-0000-0000-0000C90B0000}"/>
    <cellStyle name="Walutowy 2 10 2" xfId="3018" xr:uid="{00000000-0005-0000-0000-0000CA0B0000}"/>
    <cellStyle name="Walutowy 2 11" xfId="3019" xr:uid="{00000000-0005-0000-0000-0000CB0B0000}"/>
    <cellStyle name="Walutowy 2 11 2" xfId="3020" xr:uid="{00000000-0005-0000-0000-0000CC0B0000}"/>
    <cellStyle name="Walutowy 2 12" xfId="3021" xr:uid="{00000000-0005-0000-0000-0000CD0B0000}"/>
    <cellStyle name="Walutowy 2 13" xfId="3022" xr:uid="{00000000-0005-0000-0000-0000CE0B0000}"/>
    <cellStyle name="Walutowy 2 2" xfId="3023" xr:uid="{00000000-0005-0000-0000-0000CF0B0000}"/>
    <cellStyle name="Walutowy 2 2 10" xfId="3024" xr:uid="{00000000-0005-0000-0000-0000D00B0000}"/>
    <cellStyle name="Walutowy 2 2 10 2" xfId="3025" xr:uid="{00000000-0005-0000-0000-0000D10B0000}"/>
    <cellStyle name="Walutowy 2 2 11" xfId="3026" xr:uid="{00000000-0005-0000-0000-0000D20B0000}"/>
    <cellStyle name="Walutowy 2 2 12" xfId="3027" xr:uid="{00000000-0005-0000-0000-0000D30B0000}"/>
    <cellStyle name="Walutowy 2 2 2" xfId="3028" xr:uid="{00000000-0005-0000-0000-0000D40B0000}"/>
    <cellStyle name="Walutowy 2 2 2 10" xfId="3029" xr:uid="{00000000-0005-0000-0000-0000D50B0000}"/>
    <cellStyle name="Walutowy 2 2 2 2" xfId="3030" xr:uid="{00000000-0005-0000-0000-0000D60B0000}"/>
    <cellStyle name="Walutowy 2 2 2 2 2" xfId="3031" xr:uid="{00000000-0005-0000-0000-0000D70B0000}"/>
    <cellStyle name="Walutowy 2 2 2 2 2 2" xfId="3032" xr:uid="{00000000-0005-0000-0000-0000D80B0000}"/>
    <cellStyle name="Walutowy 2 2 2 2 2 2 2" xfId="3033" xr:uid="{00000000-0005-0000-0000-0000D90B0000}"/>
    <cellStyle name="Walutowy 2 2 2 2 2 3" xfId="3034" xr:uid="{00000000-0005-0000-0000-0000DA0B0000}"/>
    <cellStyle name="Walutowy 2 2 2 2 2 3 2" xfId="3035" xr:uid="{00000000-0005-0000-0000-0000DB0B0000}"/>
    <cellStyle name="Walutowy 2 2 2 2 2 4" xfId="3036" xr:uid="{00000000-0005-0000-0000-0000DC0B0000}"/>
    <cellStyle name="Walutowy 2 2 2 2 2 5" xfId="3037" xr:uid="{00000000-0005-0000-0000-0000DD0B0000}"/>
    <cellStyle name="Walutowy 2 2 2 2 2 6" xfId="3038" xr:uid="{00000000-0005-0000-0000-0000DE0B0000}"/>
    <cellStyle name="Walutowy 2 2 2 2 3" xfId="3039" xr:uid="{00000000-0005-0000-0000-0000DF0B0000}"/>
    <cellStyle name="Walutowy 2 2 2 2 3 2" xfId="3040" xr:uid="{00000000-0005-0000-0000-0000E00B0000}"/>
    <cellStyle name="Walutowy 2 2 2 2 3 2 2" xfId="3041" xr:uid="{00000000-0005-0000-0000-0000E10B0000}"/>
    <cellStyle name="Walutowy 2 2 2 2 3 3" xfId="3042" xr:uid="{00000000-0005-0000-0000-0000E20B0000}"/>
    <cellStyle name="Walutowy 2 2 2 2 3 3 2" xfId="3043" xr:uid="{00000000-0005-0000-0000-0000E30B0000}"/>
    <cellStyle name="Walutowy 2 2 2 2 3 4" xfId="3044" xr:uid="{00000000-0005-0000-0000-0000E40B0000}"/>
    <cellStyle name="Walutowy 2 2 2 2 3 5" xfId="3045" xr:uid="{00000000-0005-0000-0000-0000E50B0000}"/>
    <cellStyle name="Walutowy 2 2 2 2 3 6" xfId="3046" xr:uid="{00000000-0005-0000-0000-0000E60B0000}"/>
    <cellStyle name="Walutowy 2 2 2 2 4" xfId="3047" xr:uid="{00000000-0005-0000-0000-0000E70B0000}"/>
    <cellStyle name="Walutowy 2 2 2 2 4 2" xfId="3048" xr:uid="{00000000-0005-0000-0000-0000E80B0000}"/>
    <cellStyle name="Walutowy 2 2 2 2 5" xfId="3049" xr:uid="{00000000-0005-0000-0000-0000E90B0000}"/>
    <cellStyle name="Walutowy 2 2 2 2 5 2" xfId="3050" xr:uid="{00000000-0005-0000-0000-0000EA0B0000}"/>
    <cellStyle name="Walutowy 2 2 2 2 6" xfId="3051" xr:uid="{00000000-0005-0000-0000-0000EB0B0000}"/>
    <cellStyle name="Walutowy 2 2 2 2 6 2" xfId="3052" xr:uid="{00000000-0005-0000-0000-0000EC0B0000}"/>
    <cellStyle name="Walutowy 2 2 2 2 7" xfId="3053" xr:uid="{00000000-0005-0000-0000-0000ED0B0000}"/>
    <cellStyle name="Walutowy 2 2 2 2 8" xfId="3054" xr:uid="{00000000-0005-0000-0000-0000EE0B0000}"/>
    <cellStyle name="Walutowy 2 2 2 3" xfId="3055" xr:uid="{00000000-0005-0000-0000-0000EF0B0000}"/>
    <cellStyle name="Walutowy 2 2 2 3 2" xfId="3056" xr:uid="{00000000-0005-0000-0000-0000F00B0000}"/>
    <cellStyle name="Walutowy 2 2 2 3 2 2" xfId="3057" xr:uid="{00000000-0005-0000-0000-0000F10B0000}"/>
    <cellStyle name="Walutowy 2 2 2 3 2 2 2" xfId="3058" xr:uid="{00000000-0005-0000-0000-0000F20B0000}"/>
    <cellStyle name="Walutowy 2 2 2 3 2 3" xfId="3059" xr:uid="{00000000-0005-0000-0000-0000F30B0000}"/>
    <cellStyle name="Walutowy 2 2 2 3 2 3 2" xfId="3060" xr:uid="{00000000-0005-0000-0000-0000F40B0000}"/>
    <cellStyle name="Walutowy 2 2 2 3 2 4" xfId="3061" xr:uid="{00000000-0005-0000-0000-0000F50B0000}"/>
    <cellStyle name="Walutowy 2 2 2 3 2 5" xfId="3062" xr:uid="{00000000-0005-0000-0000-0000F60B0000}"/>
    <cellStyle name="Walutowy 2 2 2 3 2 6" xfId="3063" xr:uid="{00000000-0005-0000-0000-0000F70B0000}"/>
    <cellStyle name="Walutowy 2 2 2 3 3" xfId="3064" xr:uid="{00000000-0005-0000-0000-0000F80B0000}"/>
    <cellStyle name="Walutowy 2 2 2 3 3 2" xfId="3065" xr:uid="{00000000-0005-0000-0000-0000F90B0000}"/>
    <cellStyle name="Walutowy 2 2 2 3 3 2 2" xfId="3066" xr:uid="{00000000-0005-0000-0000-0000FA0B0000}"/>
    <cellStyle name="Walutowy 2 2 2 3 3 3" xfId="3067" xr:uid="{00000000-0005-0000-0000-0000FB0B0000}"/>
    <cellStyle name="Walutowy 2 2 2 3 3 3 2" xfId="3068" xr:uid="{00000000-0005-0000-0000-0000FC0B0000}"/>
    <cellStyle name="Walutowy 2 2 2 3 3 4" xfId="3069" xr:uid="{00000000-0005-0000-0000-0000FD0B0000}"/>
    <cellStyle name="Walutowy 2 2 2 3 3 5" xfId="3070" xr:uid="{00000000-0005-0000-0000-0000FE0B0000}"/>
    <cellStyle name="Walutowy 2 2 2 3 3 6" xfId="3071" xr:uid="{00000000-0005-0000-0000-0000FF0B0000}"/>
    <cellStyle name="Walutowy 2 2 2 3 4" xfId="3072" xr:uid="{00000000-0005-0000-0000-0000000C0000}"/>
    <cellStyle name="Walutowy 2 2 2 3 4 2" xfId="3073" xr:uid="{00000000-0005-0000-0000-0000010C0000}"/>
    <cellStyle name="Walutowy 2 2 2 3 5" xfId="3074" xr:uid="{00000000-0005-0000-0000-0000020C0000}"/>
    <cellStyle name="Walutowy 2 2 2 3 5 2" xfId="3075" xr:uid="{00000000-0005-0000-0000-0000030C0000}"/>
    <cellStyle name="Walutowy 2 2 2 3 6" xfId="3076" xr:uid="{00000000-0005-0000-0000-0000040C0000}"/>
    <cellStyle name="Walutowy 2 2 2 3 7" xfId="3077" xr:uid="{00000000-0005-0000-0000-0000050C0000}"/>
    <cellStyle name="Walutowy 2 2 2 3 8" xfId="3078" xr:uid="{00000000-0005-0000-0000-0000060C0000}"/>
    <cellStyle name="Walutowy 2 2 2 4" xfId="3079" xr:uid="{00000000-0005-0000-0000-0000070C0000}"/>
    <cellStyle name="Walutowy 2 2 2 4 2" xfId="3080" xr:uid="{00000000-0005-0000-0000-0000080C0000}"/>
    <cellStyle name="Walutowy 2 2 2 4 2 2" xfId="3081" xr:uid="{00000000-0005-0000-0000-0000090C0000}"/>
    <cellStyle name="Walutowy 2 2 2 4 3" xfId="3082" xr:uid="{00000000-0005-0000-0000-00000A0C0000}"/>
    <cellStyle name="Walutowy 2 2 2 4 3 2" xfId="3083" xr:uid="{00000000-0005-0000-0000-00000B0C0000}"/>
    <cellStyle name="Walutowy 2 2 2 4 4" xfId="3084" xr:uid="{00000000-0005-0000-0000-00000C0C0000}"/>
    <cellStyle name="Walutowy 2 2 2 4 5" xfId="3085" xr:uid="{00000000-0005-0000-0000-00000D0C0000}"/>
    <cellStyle name="Walutowy 2 2 2 4 6" xfId="3086" xr:uid="{00000000-0005-0000-0000-00000E0C0000}"/>
    <cellStyle name="Walutowy 2 2 2 5" xfId="3087" xr:uid="{00000000-0005-0000-0000-00000F0C0000}"/>
    <cellStyle name="Walutowy 2 2 2 5 2" xfId="3088" xr:uid="{00000000-0005-0000-0000-0000100C0000}"/>
    <cellStyle name="Walutowy 2 2 2 5 2 2" xfId="3089" xr:uid="{00000000-0005-0000-0000-0000110C0000}"/>
    <cellStyle name="Walutowy 2 2 2 5 3" xfId="3090" xr:uid="{00000000-0005-0000-0000-0000120C0000}"/>
    <cellStyle name="Walutowy 2 2 2 5 3 2" xfId="3091" xr:uid="{00000000-0005-0000-0000-0000130C0000}"/>
    <cellStyle name="Walutowy 2 2 2 5 4" xfId="3092" xr:uid="{00000000-0005-0000-0000-0000140C0000}"/>
    <cellStyle name="Walutowy 2 2 2 5 5" xfId="3093" xr:uid="{00000000-0005-0000-0000-0000150C0000}"/>
    <cellStyle name="Walutowy 2 2 2 5 6" xfId="3094" xr:uid="{00000000-0005-0000-0000-0000160C0000}"/>
    <cellStyle name="Walutowy 2 2 2 6" xfId="3095" xr:uid="{00000000-0005-0000-0000-0000170C0000}"/>
    <cellStyle name="Walutowy 2 2 2 6 2" xfId="3096" xr:uid="{00000000-0005-0000-0000-0000180C0000}"/>
    <cellStyle name="Walutowy 2 2 2 7" xfId="3097" xr:uid="{00000000-0005-0000-0000-0000190C0000}"/>
    <cellStyle name="Walutowy 2 2 2 7 2" xfId="3098" xr:uid="{00000000-0005-0000-0000-00001A0C0000}"/>
    <cellStyle name="Walutowy 2 2 2 8" xfId="3099" xr:uid="{00000000-0005-0000-0000-00001B0C0000}"/>
    <cellStyle name="Walutowy 2 2 2 8 2" xfId="3100" xr:uid="{00000000-0005-0000-0000-00001C0C0000}"/>
    <cellStyle name="Walutowy 2 2 2 9" xfId="3101" xr:uid="{00000000-0005-0000-0000-00001D0C0000}"/>
    <cellStyle name="Walutowy 2 2 3" xfId="3102" xr:uid="{00000000-0005-0000-0000-00001E0C0000}"/>
    <cellStyle name="Walutowy 2 2 3 10" xfId="3103" xr:uid="{00000000-0005-0000-0000-00001F0C0000}"/>
    <cellStyle name="Walutowy 2 2 3 2" xfId="3104" xr:uid="{00000000-0005-0000-0000-0000200C0000}"/>
    <cellStyle name="Walutowy 2 2 3 2 2" xfId="3105" xr:uid="{00000000-0005-0000-0000-0000210C0000}"/>
    <cellStyle name="Walutowy 2 2 3 2 2 2" xfId="3106" xr:uid="{00000000-0005-0000-0000-0000220C0000}"/>
    <cellStyle name="Walutowy 2 2 3 2 2 2 2" xfId="3107" xr:uid="{00000000-0005-0000-0000-0000230C0000}"/>
    <cellStyle name="Walutowy 2 2 3 2 2 3" xfId="3108" xr:uid="{00000000-0005-0000-0000-0000240C0000}"/>
    <cellStyle name="Walutowy 2 2 3 2 2 3 2" xfId="3109" xr:uid="{00000000-0005-0000-0000-0000250C0000}"/>
    <cellStyle name="Walutowy 2 2 3 2 2 4" xfId="3110" xr:uid="{00000000-0005-0000-0000-0000260C0000}"/>
    <cellStyle name="Walutowy 2 2 3 2 2 5" xfId="3111" xr:uid="{00000000-0005-0000-0000-0000270C0000}"/>
    <cellStyle name="Walutowy 2 2 3 2 2 6" xfId="3112" xr:uid="{00000000-0005-0000-0000-0000280C0000}"/>
    <cellStyle name="Walutowy 2 2 3 2 3" xfId="3113" xr:uid="{00000000-0005-0000-0000-0000290C0000}"/>
    <cellStyle name="Walutowy 2 2 3 2 3 2" xfId="3114" xr:uid="{00000000-0005-0000-0000-00002A0C0000}"/>
    <cellStyle name="Walutowy 2 2 3 2 3 2 2" xfId="3115" xr:uid="{00000000-0005-0000-0000-00002B0C0000}"/>
    <cellStyle name="Walutowy 2 2 3 2 3 3" xfId="3116" xr:uid="{00000000-0005-0000-0000-00002C0C0000}"/>
    <cellStyle name="Walutowy 2 2 3 2 3 3 2" xfId="3117" xr:uid="{00000000-0005-0000-0000-00002D0C0000}"/>
    <cellStyle name="Walutowy 2 2 3 2 3 4" xfId="3118" xr:uid="{00000000-0005-0000-0000-00002E0C0000}"/>
    <cellStyle name="Walutowy 2 2 3 2 3 5" xfId="3119" xr:uid="{00000000-0005-0000-0000-00002F0C0000}"/>
    <cellStyle name="Walutowy 2 2 3 2 3 6" xfId="3120" xr:uid="{00000000-0005-0000-0000-0000300C0000}"/>
    <cellStyle name="Walutowy 2 2 3 2 4" xfId="3121" xr:uid="{00000000-0005-0000-0000-0000310C0000}"/>
    <cellStyle name="Walutowy 2 2 3 2 4 2" xfId="3122" xr:uid="{00000000-0005-0000-0000-0000320C0000}"/>
    <cellStyle name="Walutowy 2 2 3 2 5" xfId="3123" xr:uid="{00000000-0005-0000-0000-0000330C0000}"/>
    <cellStyle name="Walutowy 2 2 3 2 5 2" xfId="3124" xr:uid="{00000000-0005-0000-0000-0000340C0000}"/>
    <cellStyle name="Walutowy 2 2 3 2 6" xfId="3125" xr:uid="{00000000-0005-0000-0000-0000350C0000}"/>
    <cellStyle name="Walutowy 2 2 3 2 6 2" xfId="3126" xr:uid="{00000000-0005-0000-0000-0000360C0000}"/>
    <cellStyle name="Walutowy 2 2 3 2 7" xfId="3127" xr:uid="{00000000-0005-0000-0000-0000370C0000}"/>
    <cellStyle name="Walutowy 2 2 3 2 8" xfId="3128" xr:uid="{00000000-0005-0000-0000-0000380C0000}"/>
    <cellStyle name="Walutowy 2 2 3 3" xfId="3129" xr:uid="{00000000-0005-0000-0000-0000390C0000}"/>
    <cellStyle name="Walutowy 2 2 3 3 2" xfId="3130" xr:uid="{00000000-0005-0000-0000-00003A0C0000}"/>
    <cellStyle name="Walutowy 2 2 3 3 2 2" xfId="3131" xr:uid="{00000000-0005-0000-0000-00003B0C0000}"/>
    <cellStyle name="Walutowy 2 2 3 3 2 2 2" xfId="3132" xr:uid="{00000000-0005-0000-0000-00003C0C0000}"/>
    <cellStyle name="Walutowy 2 2 3 3 2 3" xfId="3133" xr:uid="{00000000-0005-0000-0000-00003D0C0000}"/>
    <cellStyle name="Walutowy 2 2 3 3 2 3 2" xfId="3134" xr:uid="{00000000-0005-0000-0000-00003E0C0000}"/>
    <cellStyle name="Walutowy 2 2 3 3 2 4" xfId="3135" xr:uid="{00000000-0005-0000-0000-00003F0C0000}"/>
    <cellStyle name="Walutowy 2 2 3 3 2 5" xfId="3136" xr:uid="{00000000-0005-0000-0000-0000400C0000}"/>
    <cellStyle name="Walutowy 2 2 3 3 2 6" xfId="3137" xr:uid="{00000000-0005-0000-0000-0000410C0000}"/>
    <cellStyle name="Walutowy 2 2 3 3 3" xfId="3138" xr:uid="{00000000-0005-0000-0000-0000420C0000}"/>
    <cellStyle name="Walutowy 2 2 3 3 3 2" xfId="3139" xr:uid="{00000000-0005-0000-0000-0000430C0000}"/>
    <cellStyle name="Walutowy 2 2 3 3 3 2 2" xfId="3140" xr:uid="{00000000-0005-0000-0000-0000440C0000}"/>
    <cellStyle name="Walutowy 2 2 3 3 3 3" xfId="3141" xr:uid="{00000000-0005-0000-0000-0000450C0000}"/>
    <cellStyle name="Walutowy 2 2 3 3 3 3 2" xfId="3142" xr:uid="{00000000-0005-0000-0000-0000460C0000}"/>
    <cellStyle name="Walutowy 2 2 3 3 3 4" xfId="3143" xr:uid="{00000000-0005-0000-0000-0000470C0000}"/>
    <cellStyle name="Walutowy 2 2 3 3 3 5" xfId="3144" xr:uid="{00000000-0005-0000-0000-0000480C0000}"/>
    <cellStyle name="Walutowy 2 2 3 3 3 6" xfId="3145" xr:uid="{00000000-0005-0000-0000-0000490C0000}"/>
    <cellStyle name="Walutowy 2 2 3 3 4" xfId="3146" xr:uid="{00000000-0005-0000-0000-00004A0C0000}"/>
    <cellStyle name="Walutowy 2 2 3 3 4 2" xfId="3147" xr:uid="{00000000-0005-0000-0000-00004B0C0000}"/>
    <cellStyle name="Walutowy 2 2 3 3 5" xfId="3148" xr:uid="{00000000-0005-0000-0000-00004C0C0000}"/>
    <cellStyle name="Walutowy 2 2 3 3 5 2" xfId="3149" xr:uid="{00000000-0005-0000-0000-00004D0C0000}"/>
    <cellStyle name="Walutowy 2 2 3 3 6" xfId="3150" xr:uid="{00000000-0005-0000-0000-00004E0C0000}"/>
    <cellStyle name="Walutowy 2 2 3 3 7" xfId="3151" xr:uid="{00000000-0005-0000-0000-00004F0C0000}"/>
    <cellStyle name="Walutowy 2 2 3 3 8" xfId="3152" xr:uid="{00000000-0005-0000-0000-0000500C0000}"/>
    <cellStyle name="Walutowy 2 2 3 4" xfId="3153" xr:uid="{00000000-0005-0000-0000-0000510C0000}"/>
    <cellStyle name="Walutowy 2 2 3 4 2" xfId="3154" xr:uid="{00000000-0005-0000-0000-0000520C0000}"/>
    <cellStyle name="Walutowy 2 2 3 4 2 2" xfId="3155" xr:uid="{00000000-0005-0000-0000-0000530C0000}"/>
    <cellStyle name="Walutowy 2 2 3 4 3" xfId="3156" xr:uid="{00000000-0005-0000-0000-0000540C0000}"/>
    <cellStyle name="Walutowy 2 2 3 4 3 2" xfId="3157" xr:uid="{00000000-0005-0000-0000-0000550C0000}"/>
    <cellStyle name="Walutowy 2 2 3 4 4" xfId="3158" xr:uid="{00000000-0005-0000-0000-0000560C0000}"/>
    <cellStyle name="Walutowy 2 2 3 4 5" xfId="3159" xr:uid="{00000000-0005-0000-0000-0000570C0000}"/>
    <cellStyle name="Walutowy 2 2 3 4 6" xfId="3160" xr:uid="{00000000-0005-0000-0000-0000580C0000}"/>
    <cellStyle name="Walutowy 2 2 3 5" xfId="3161" xr:uid="{00000000-0005-0000-0000-0000590C0000}"/>
    <cellStyle name="Walutowy 2 2 3 5 2" xfId="3162" xr:uid="{00000000-0005-0000-0000-00005A0C0000}"/>
    <cellStyle name="Walutowy 2 2 3 5 2 2" xfId="3163" xr:uid="{00000000-0005-0000-0000-00005B0C0000}"/>
    <cellStyle name="Walutowy 2 2 3 5 3" xfId="3164" xr:uid="{00000000-0005-0000-0000-00005C0C0000}"/>
    <cellStyle name="Walutowy 2 2 3 5 3 2" xfId="3165" xr:uid="{00000000-0005-0000-0000-00005D0C0000}"/>
    <cellStyle name="Walutowy 2 2 3 5 4" xfId="3166" xr:uid="{00000000-0005-0000-0000-00005E0C0000}"/>
    <cellStyle name="Walutowy 2 2 3 5 5" xfId="3167" xr:uid="{00000000-0005-0000-0000-00005F0C0000}"/>
    <cellStyle name="Walutowy 2 2 3 5 6" xfId="3168" xr:uid="{00000000-0005-0000-0000-0000600C0000}"/>
    <cellStyle name="Walutowy 2 2 3 6" xfId="3169" xr:uid="{00000000-0005-0000-0000-0000610C0000}"/>
    <cellStyle name="Walutowy 2 2 3 6 2" xfId="3170" xr:uid="{00000000-0005-0000-0000-0000620C0000}"/>
    <cellStyle name="Walutowy 2 2 3 7" xfId="3171" xr:uid="{00000000-0005-0000-0000-0000630C0000}"/>
    <cellStyle name="Walutowy 2 2 3 7 2" xfId="3172" xr:uid="{00000000-0005-0000-0000-0000640C0000}"/>
    <cellStyle name="Walutowy 2 2 3 8" xfId="3173" xr:uid="{00000000-0005-0000-0000-0000650C0000}"/>
    <cellStyle name="Walutowy 2 2 3 8 2" xfId="3174" xr:uid="{00000000-0005-0000-0000-0000660C0000}"/>
    <cellStyle name="Walutowy 2 2 3 9" xfId="3175" xr:uid="{00000000-0005-0000-0000-0000670C0000}"/>
    <cellStyle name="Walutowy 2 2 4" xfId="3176" xr:uid="{00000000-0005-0000-0000-0000680C0000}"/>
    <cellStyle name="Walutowy 2 2 4 2" xfId="3177" xr:uid="{00000000-0005-0000-0000-0000690C0000}"/>
    <cellStyle name="Walutowy 2 2 4 2 2" xfId="3178" xr:uid="{00000000-0005-0000-0000-00006A0C0000}"/>
    <cellStyle name="Walutowy 2 2 4 2 2 2" xfId="3179" xr:uid="{00000000-0005-0000-0000-00006B0C0000}"/>
    <cellStyle name="Walutowy 2 2 4 2 3" xfId="3180" xr:uid="{00000000-0005-0000-0000-00006C0C0000}"/>
    <cellStyle name="Walutowy 2 2 4 2 3 2" xfId="3181" xr:uid="{00000000-0005-0000-0000-00006D0C0000}"/>
    <cellStyle name="Walutowy 2 2 4 2 4" xfId="3182" xr:uid="{00000000-0005-0000-0000-00006E0C0000}"/>
    <cellStyle name="Walutowy 2 2 4 2 5" xfId="3183" xr:uid="{00000000-0005-0000-0000-00006F0C0000}"/>
    <cellStyle name="Walutowy 2 2 4 2 6" xfId="3184" xr:uid="{00000000-0005-0000-0000-0000700C0000}"/>
    <cellStyle name="Walutowy 2 2 4 3" xfId="3185" xr:uid="{00000000-0005-0000-0000-0000710C0000}"/>
    <cellStyle name="Walutowy 2 2 4 3 2" xfId="3186" xr:uid="{00000000-0005-0000-0000-0000720C0000}"/>
    <cellStyle name="Walutowy 2 2 4 3 2 2" xfId="3187" xr:uid="{00000000-0005-0000-0000-0000730C0000}"/>
    <cellStyle name="Walutowy 2 2 4 3 3" xfId="3188" xr:uid="{00000000-0005-0000-0000-0000740C0000}"/>
    <cellStyle name="Walutowy 2 2 4 3 3 2" xfId="3189" xr:uid="{00000000-0005-0000-0000-0000750C0000}"/>
    <cellStyle name="Walutowy 2 2 4 3 4" xfId="3190" xr:uid="{00000000-0005-0000-0000-0000760C0000}"/>
    <cellStyle name="Walutowy 2 2 4 3 5" xfId="3191" xr:uid="{00000000-0005-0000-0000-0000770C0000}"/>
    <cellStyle name="Walutowy 2 2 4 3 6" xfId="3192" xr:uid="{00000000-0005-0000-0000-0000780C0000}"/>
    <cellStyle name="Walutowy 2 2 4 4" xfId="3193" xr:uid="{00000000-0005-0000-0000-0000790C0000}"/>
    <cellStyle name="Walutowy 2 2 4 4 2" xfId="3194" xr:uid="{00000000-0005-0000-0000-00007A0C0000}"/>
    <cellStyle name="Walutowy 2 2 4 5" xfId="3195" xr:uid="{00000000-0005-0000-0000-00007B0C0000}"/>
    <cellStyle name="Walutowy 2 2 4 5 2" xfId="3196" xr:uid="{00000000-0005-0000-0000-00007C0C0000}"/>
    <cellStyle name="Walutowy 2 2 4 6" xfId="3197" xr:uid="{00000000-0005-0000-0000-00007D0C0000}"/>
    <cellStyle name="Walutowy 2 2 4 6 2" xfId="3198" xr:uid="{00000000-0005-0000-0000-00007E0C0000}"/>
    <cellStyle name="Walutowy 2 2 4 7" xfId="3199" xr:uid="{00000000-0005-0000-0000-00007F0C0000}"/>
    <cellStyle name="Walutowy 2 2 4 8" xfId="3200" xr:uid="{00000000-0005-0000-0000-0000800C0000}"/>
    <cellStyle name="Walutowy 2 2 5" xfId="3201" xr:uid="{00000000-0005-0000-0000-0000810C0000}"/>
    <cellStyle name="Walutowy 2 2 5 2" xfId="3202" xr:uid="{00000000-0005-0000-0000-0000820C0000}"/>
    <cellStyle name="Walutowy 2 2 5 2 2" xfId="3203" xr:uid="{00000000-0005-0000-0000-0000830C0000}"/>
    <cellStyle name="Walutowy 2 2 5 2 2 2" xfId="3204" xr:uid="{00000000-0005-0000-0000-0000840C0000}"/>
    <cellStyle name="Walutowy 2 2 5 2 3" xfId="3205" xr:uid="{00000000-0005-0000-0000-0000850C0000}"/>
    <cellStyle name="Walutowy 2 2 5 2 3 2" xfId="3206" xr:uid="{00000000-0005-0000-0000-0000860C0000}"/>
    <cellStyle name="Walutowy 2 2 5 2 4" xfId="3207" xr:uid="{00000000-0005-0000-0000-0000870C0000}"/>
    <cellStyle name="Walutowy 2 2 5 2 5" xfId="3208" xr:uid="{00000000-0005-0000-0000-0000880C0000}"/>
    <cellStyle name="Walutowy 2 2 5 2 6" xfId="3209" xr:uid="{00000000-0005-0000-0000-0000890C0000}"/>
    <cellStyle name="Walutowy 2 2 5 3" xfId="3210" xr:uid="{00000000-0005-0000-0000-00008A0C0000}"/>
    <cellStyle name="Walutowy 2 2 5 3 2" xfId="3211" xr:uid="{00000000-0005-0000-0000-00008B0C0000}"/>
    <cellStyle name="Walutowy 2 2 5 3 2 2" xfId="3212" xr:uid="{00000000-0005-0000-0000-00008C0C0000}"/>
    <cellStyle name="Walutowy 2 2 5 3 3" xfId="3213" xr:uid="{00000000-0005-0000-0000-00008D0C0000}"/>
    <cellStyle name="Walutowy 2 2 5 3 3 2" xfId="3214" xr:uid="{00000000-0005-0000-0000-00008E0C0000}"/>
    <cellStyle name="Walutowy 2 2 5 3 4" xfId="3215" xr:uid="{00000000-0005-0000-0000-00008F0C0000}"/>
    <cellStyle name="Walutowy 2 2 5 3 5" xfId="3216" xr:uid="{00000000-0005-0000-0000-0000900C0000}"/>
    <cellStyle name="Walutowy 2 2 5 3 6" xfId="3217" xr:uid="{00000000-0005-0000-0000-0000910C0000}"/>
    <cellStyle name="Walutowy 2 2 5 4" xfId="3218" xr:uid="{00000000-0005-0000-0000-0000920C0000}"/>
    <cellStyle name="Walutowy 2 2 5 4 2" xfId="3219" xr:uid="{00000000-0005-0000-0000-0000930C0000}"/>
    <cellStyle name="Walutowy 2 2 5 5" xfId="3220" xr:uid="{00000000-0005-0000-0000-0000940C0000}"/>
    <cellStyle name="Walutowy 2 2 5 5 2" xfId="3221" xr:uid="{00000000-0005-0000-0000-0000950C0000}"/>
    <cellStyle name="Walutowy 2 2 5 6" xfId="3222" xr:uid="{00000000-0005-0000-0000-0000960C0000}"/>
    <cellStyle name="Walutowy 2 2 5 7" xfId="3223" xr:uid="{00000000-0005-0000-0000-0000970C0000}"/>
    <cellStyle name="Walutowy 2 2 5 8" xfId="3224" xr:uid="{00000000-0005-0000-0000-0000980C0000}"/>
    <cellStyle name="Walutowy 2 2 6" xfId="3225" xr:uid="{00000000-0005-0000-0000-0000990C0000}"/>
    <cellStyle name="Walutowy 2 2 6 2" xfId="3226" xr:uid="{00000000-0005-0000-0000-00009A0C0000}"/>
    <cellStyle name="Walutowy 2 2 6 2 2" xfId="3227" xr:uid="{00000000-0005-0000-0000-00009B0C0000}"/>
    <cellStyle name="Walutowy 2 2 6 3" xfId="3228" xr:uid="{00000000-0005-0000-0000-00009C0C0000}"/>
    <cellStyle name="Walutowy 2 2 6 3 2" xfId="3229" xr:uid="{00000000-0005-0000-0000-00009D0C0000}"/>
    <cellStyle name="Walutowy 2 2 6 4" xfId="3230" xr:uid="{00000000-0005-0000-0000-00009E0C0000}"/>
    <cellStyle name="Walutowy 2 2 6 5" xfId="3231" xr:uid="{00000000-0005-0000-0000-00009F0C0000}"/>
    <cellStyle name="Walutowy 2 2 6 6" xfId="3232" xr:uid="{00000000-0005-0000-0000-0000A00C0000}"/>
    <cellStyle name="Walutowy 2 2 7" xfId="3233" xr:uid="{00000000-0005-0000-0000-0000A10C0000}"/>
    <cellStyle name="Walutowy 2 2 7 2" xfId="3234" xr:uid="{00000000-0005-0000-0000-0000A20C0000}"/>
    <cellStyle name="Walutowy 2 2 7 2 2" xfId="3235" xr:uid="{00000000-0005-0000-0000-0000A30C0000}"/>
    <cellStyle name="Walutowy 2 2 7 3" xfId="3236" xr:uid="{00000000-0005-0000-0000-0000A40C0000}"/>
    <cellStyle name="Walutowy 2 2 7 3 2" xfId="3237" xr:uid="{00000000-0005-0000-0000-0000A50C0000}"/>
    <cellStyle name="Walutowy 2 2 7 4" xfId="3238" xr:uid="{00000000-0005-0000-0000-0000A60C0000}"/>
    <cellStyle name="Walutowy 2 2 7 5" xfId="3239" xr:uid="{00000000-0005-0000-0000-0000A70C0000}"/>
    <cellStyle name="Walutowy 2 2 7 6" xfId="3240" xr:uid="{00000000-0005-0000-0000-0000A80C0000}"/>
    <cellStyle name="Walutowy 2 2 8" xfId="3241" xr:uid="{00000000-0005-0000-0000-0000A90C0000}"/>
    <cellStyle name="Walutowy 2 2 8 2" xfId="3242" xr:uid="{00000000-0005-0000-0000-0000AA0C0000}"/>
    <cellStyle name="Walutowy 2 2 9" xfId="3243" xr:uid="{00000000-0005-0000-0000-0000AB0C0000}"/>
    <cellStyle name="Walutowy 2 2 9 2" xfId="3244" xr:uid="{00000000-0005-0000-0000-0000AC0C0000}"/>
    <cellStyle name="Walutowy 2 3" xfId="3245" xr:uid="{00000000-0005-0000-0000-0000AD0C0000}"/>
    <cellStyle name="Walutowy 2 3 10" xfId="3246" xr:uid="{00000000-0005-0000-0000-0000AE0C0000}"/>
    <cellStyle name="Walutowy 2 3 2" xfId="3247" xr:uid="{00000000-0005-0000-0000-0000AF0C0000}"/>
    <cellStyle name="Walutowy 2 3 2 2" xfId="3248" xr:uid="{00000000-0005-0000-0000-0000B00C0000}"/>
    <cellStyle name="Walutowy 2 3 2 2 2" xfId="3249" xr:uid="{00000000-0005-0000-0000-0000B10C0000}"/>
    <cellStyle name="Walutowy 2 3 2 2 2 2" xfId="3250" xr:uid="{00000000-0005-0000-0000-0000B20C0000}"/>
    <cellStyle name="Walutowy 2 3 2 2 3" xfId="3251" xr:uid="{00000000-0005-0000-0000-0000B30C0000}"/>
    <cellStyle name="Walutowy 2 3 2 2 3 2" xfId="3252" xr:uid="{00000000-0005-0000-0000-0000B40C0000}"/>
    <cellStyle name="Walutowy 2 3 2 2 4" xfId="3253" xr:uid="{00000000-0005-0000-0000-0000B50C0000}"/>
    <cellStyle name="Walutowy 2 3 2 2 5" xfId="3254" xr:uid="{00000000-0005-0000-0000-0000B60C0000}"/>
    <cellStyle name="Walutowy 2 3 2 2 6" xfId="3255" xr:uid="{00000000-0005-0000-0000-0000B70C0000}"/>
    <cellStyle name="Walutowy 2 3 2 3" xfId="3256" xr:uid="{00000000-0005-0000-0000-0000B80C0000}"/>
    <cellStyle name="Walutowy 2 3 2 3 2" xfId="3257" xr:uid="{00000000-0005-0000-0000-0000B90C0000}"/>
    <cellStyle name="Walutowy 2 3 2 3 2 2" xfId="3258" xr:uid="{00000000-0005-0000-0000-0000BA0C0000}"/>
    <cellStyle name="Walutowy 2 3 2 3 3" xfId="3259" xr:uid="{00000000-0005-0000-0000-0000BB0C0000}"/>
    <cellStyle name="Walutowy 2 3 2 3 3 2" xfId="3260" xr:uid="{00000000-0005-0000-0000-0000BC0C0000}"/>
    <cellStyle name="Walutowy 2 3 2 3 4" xfId="3261" xr:uid="{00000000-0005-0000-0000-0000BD0C0000}"/>
    <cellStyle name="Walutowy 2 3 2 3 5" xfId="3262" xr:uid="{00000000-0005-0000-0000-0000BE0C0000}"/>
    <cellStyle name="Walutowy 2 3 2 3 6" xfId="3263" xr:uid="{00000000-0005-0000-0000-0000BF0C0000}"/>
    <cellStyle name="Walutowy 2 3 2 4" xfId="3264" xr:uid="{00000000-0005-0000-0000-0000C00C0000}"/>
    <cellStyle name="Walutowy 2 3 2 4 2" xfId="3265" xr:uid="{00000000-0005-0000-0000-0000C10C0000}"/>
    <cellStyle name="Walutowy 2 3 2 5" xfId="3266" xr:uid="{00000000-0005-0000-0000-0000C20C0000}"/>
    <cellStyle name="Walutowy 2 3 2 5 2" xfId="3267" xr:uid="{00000000-0005-0000-0000-0000C30C0000}"/>
    <cellStyle name="Walutowy 2 3 2 6" xfId="3268" xr:uid="{00000000-0005-0000-0000-0000C40C0000}"/>
    <cellStyle name="Walutowy 2 3 2 6 2" xfId="3269" xr:uid="{00000000-0005-0000-0000-0000C50C0000}"/>
    <cellStyle name="Walutowy 2 3 2 7" xfId="3270" xr:uid="{00000000-0005-0000-0000-0000C60C0000}"/>
    <cellStyle name="Walutowy 2 3 2 8" xfId="3271" xr:uid="{00000000-0005-0000-0000-0000C70C0000}"/>
    <cellStyle name="Walutowy 2 3 3" xfId="3272" xr:uid="{00000000-0005-0000-0000-0000C80C0000}"/>
    <cellStyle name="Walutowy 2 3 3 2" xfId="3273" xr:uid="{00000000-0005-0000-0000-0000C90C0000}"/>
    <cellStyle name="Walutowy 2 3 3 2 2" xfId="3274" xr:uid="{00000000-0005-0000-0000-0000CA0C0000}"/>
    <cellStyle name="Walutowy 2 3 3 2 2 2" xfId="3275" xr:uid="{00000000-0005-0000-0000-0000CB0C0000}"/>
    <cellStyle name="Walutowy 2 3 3 2 3" xfId="3276" xr:uid="{00000000-0005-0000-0000-0000CC0C0000}"/>
    <cellStyle name="Walutowy 2 3 3 2 3 2" xfId="3277" xr:uid="{00000000-0005-0000-0000-0000CD0C0000}"/>
    <cellStyle name="Walutowy 2 3 3 2 4" xfId="3278" xr:uid="{00000000-0005-0000-0000-0000CE0C0000}"/>
    <cellStyle name="Walutowy 2 3 3 2 5" xfId="3279" xr:uid="{00000000-0005-0000-0000-0000CF0C0000}"/>
    <cellStyle name="Walutowy 2 3 3 2 6" xfId="3280" xr:uid="{00000000-0005-0000-0000-0000D00C0000}"/>
    <cellStyle name="Walutowy 2 3 3 3" xfId="3281" xr:uid="{00000000-0005-0000-0000-0000D10C0000}"/>
    <cellStyle name="Walutowy 2 3 3 3 2" xfId="3282" xr:uid="{00000000-0005-0000-0000-0000D20C0000}"/>
    <cellStyle name="Walutowy 2 3 3 3 2 2" xfId="3283" xr:uid="{00000000-0005-0000-0000-0000D30C0000}"/>
    <cellStyle name="Walutowy 2 3 3 3 3" xfId="3284" xr:uid="{00000000-0005-0000-0000-0000D40C0000}"/>
    <cellStyle name="Walutowy 2 3 3 3 3 2" xfId="3285" xr:uid="{00000000-0005-0000-0000-0000D50C0000}"/>
    <cellStyle name="Walutowy 2 3 3 3 4" xfId="3286" xr:uid="{00000000-0005-0000-0000-0000D60C0000}"/>
    <cellStyle name="Walutowy 2 3 3 3 5" xfId="3287" xr:uid="{00000000-0005-0000-0000-0000D70C0000}"/>
    <cellStyle name="Walutowy 2 3 3 3 6" xfId="3288" xr:uid="{00000000-0005-0000-0000-0000D80C0000}"/>
    <cellStyle name="Walutowy 2 3 3 4" xfId="3289" xr:uid="{00000000-0005-0000-0000-0000D90C0000}"/>
    <cellStyle name="Walutowy 2 3 3 4 2" xfId="3290" xr:uid="{00000000-0005-0000-0000-0000DA0C0000}"/>
    <cellStyle name="Walutowy 2 3 3 5" xfId="3291" xr:uid="{00000000-0005-0000-0000-0000DB0C0000}"/>
    <cellStyle name="Walutowy 2 3 3 5 2" xfId="3292" xr:uid="{00000000-0005-0000-0000-0000DC0C0000}"/>
    <cellStyle name="Walutowy 2 3 3 6" xfId="3293" xr:uid="{00000000-0005-0000-0000-0000DD0C0000}"/>
    <cellStyle name="Walutowy 2 3 3 7" xfId="3294" xr:uid="{00000000-0005-0000-0000-0000DE0C0000}"/>
    <cellStyle name="Walutowy 2 3 3 8" xfId="3295" xr:uid="{00000000-0005-0000-0000-0000DF0C0000}"/>
    <cellStyle name="Walutowy 2 3 4" xfId="3296" xr:uid="{00000000-0005-0000-0000-0000E00C0000}"/>
    <cellStyle name="Walutowy 2 3 4 2" xfId="3297" xr:uid="{00000000-0005-0000-0000-0000E10C0000}"/>
    <cellStyle name="Walutowy 2 3 4 2 2" xfId="3298" xr:uid="{00000000-0005-0000-0000-0000E20C0000}"/>
    <cellStyle name="Walutowy 2 3 4 3" xfId="3299" xr:uid="{00000000-0005-0000-0000-0000E30C0000}"/>
    <cellStyle name="Walutowy 2 3 4 3 2" xfId="3300" xr:uid="{00000000-0005-0000-0000-0000E40C0000}"/>
    <cellStyle name="Walutowy 2 3 4 4" xfId="3301" xr:uid="{00000000-0005-0000-0000-0000E50C0000}"/>
    <cellStyle name="Walutowy 2 3 4 5" xfId="3302" xr:uid="{00000000-0005-0000-0000-0000E60C0000}"/>
    <cellStyle name="Walutowy 2 3 4 6" xfId="3303" xr:uid="{00000000-0005-0000-0000-0000E70C0000}"/>
    <cellStyle name="Walutowy 2 3 5" xfId="3304" xr:uid="{00000000-0005-0000-0000-0000E80C0000}"/>
    <cellStyle name="Walutowy 2 3 5 2" xfId="3305" xr:uid="{00000000-0005-0000-0000-0000E90C0000}"/>
    <cellStyle name="Walutowy 2 3 5 2 2" xfId="3306" xr:uid="{00000000-0005-0000-0000-0000EA0C0000}"/>
    <cellStyle name="Walutowy 2 3 5 3" xfId="3307" xr:uid="{00000000-0005-0000-0000-0000EB0C0000}"/>
    <cellStyle name="Walutowy 2 3 5 3 2" xfId="3308" xr:uid="{00000000-0005-0000-0000-0000EC0C0000}"/>
    <cellStyle name="Walutowy 2 3 5 4" xfId="3309" xr:uid="{00000000-0005-0000-0000-0000ED0C0000}"/>
    <cellStyle name="Walutowy 2 3 5 5" xfId="3310" xr:uid="{00000000-0005-0000-0000-0000EE0C0000}"/>
    <cellStyle name="Walutowy 2 3 5 6" xfId="3311" xr:uid="{00000000-0005-0000-0000-0000EF0C0000}"/>
    <cellStyle name="Walutowy 2 3 6" xfId="3312" xr:uid="{00000000-0005-0000-0000-0000F00C0000}"/>
    <cellStyle name="Walutowy 2 3 6 2" xfId="3313" xr:uid="{00000000-0005-0000-0000-0000F10C0000}"/>
    <cellStyle name="Walutowy 2 3 7" xfId="3314" xr:uid="{00000000-0005-0000-0000-0000F20C0000}"/>
    <cellStyle name="Walutowy 2 3 7 2" xfId="3315" xr:uid="{00000000-0005-0000-0000-0000F30C0000}"/>
    <cellStyle name="Walutowy 2 3 8" xfId="3316" xr:uid="{00000000-0005-0000-0000-0000F40C0000}"/>
    <cellStyle name="Walutowy 2 3 8 2" xfId="3317" xr:uid="{00000000-0005-0000-0000-0000F50C0000}"/>
    <cellStyle name="Walutowy 2 3 9" xfId="3318" xr:uid="{00000000-0005-0000-0000-0000F60C0000}"/>
    <cellStyle name="Walutowy 2 4" xfId="3319" xr:uid="{00000000-0005-0000-0000-0000F70C0000}"/>
    <cellStyle name="Walutowy 2 4 10" xfId="3320" xr:uid="{00000000-0005-0000-0000-0000F80C0000}"/>
    <cellStyle name="Walutowy 2 4 2" xfId="3321" xr:uid="{00000000-0005-0000-0000-0000F90C0000}"/>
    <cellStyle name="Walutowy 2 4 2 2" xfId="3322" xr:uid="{00000000-0005-0000-0000-0000FA0C0000}"/>
    <cellStyle name="Walutowy 2 4 2 2 2" xfId="3323" xr:uid="{00000000-0005-0000-0000-0000FB0C0000}"/>
    <cellStyle name="Walutowy 2 4 2 2 2 2" xfId="3324" xr:uid="{00000000-0005-0000-0000-0000FC0C0000}"/>
    <cellStyle name="Walutowy 2 4 2 2 3" xfId="3325" xr:uid="{00000000-0005-0000-0000-0000FD0C0000}"/>
    <cellStyle name="Walutowy 2 4 2 2 3 2" xfId="3326" xr:uid="{00000000-0005-0000-0000-0000FE0C0000}"/>
    <cellStyle name="Walutowy 2 4 2 2 4" xfId="3327" xr:uid="{00000000-0005-0000-0000-0000FF0C0000}"/>
    <cellStyle name="Walutowy 2 4 2 2 5" xfId="3328" xr:uid="{00000000-0005-0000-0000-0000000D0000}"/>
    <cellStyle name="Walutowy 2 4 2 2 6" xfId="3329" xr:uid="{00000000-0005-0000-0000-0000010D0000}"/>
    <cellStyle name="Walutowy 2 4 2 3" xfId="3330" xr:uid="{00000000-0005-0000-0000-0000020D0000}"/>
    <cellStyle name="Walutowy 2 4 2 3 2" xfId="3331" xr:uid="{00000000-0005-0000-0000-0000030D0000}"/>
    <cellStyle name="Walutowy 2 4 2 3 2 2" xfId="3332" xr:uid="{00000000-0005-0000-0000-0000040D0000}"/>
    <cellStyle name="Walutowy 2 4 2 3 3" xfId="3333" xr:uid="{00000000-0005-0000-0000-0000050D0000}"/>
    <cellStyle name="Walutowy 2 4 2 3 3 2" xfId="3334" xr:uid="{00000000-0005-0000-0000-0000060D0000}"/>
    <cellStyle name="Walutowy 2 4 2 3 4" xfId="3335" xr:uid="{00000000-0005-0000-0000-0000070D0000}"/>
    <cellStyle name="Walutowy 2 4 2 3 5" xfId="3336" xr:uid="{00000000-0005-0000-0000-0000080D0000}"/>
    <cellStyle name="Walutowy 2 4 2 3 6" xfId="3337" xr:uid="{00000000-0005-0000-0000-0000090D0000}"/>
    <cellStyle name="Walutowy 2 4 2 4" xfId="3338" xr:uid="{00000000-0005-0000-0000-00000A0D0000}"/>
    <cellStyle name="Walutowy 2 4 2 4 2" xfId="3339" xr:uid="{00000000-0005-0000-0000-00000B0D0000}"/>
    <cellStyle name="Walutowy 2 4 2 5" xfId="3340" xr:uid="{00000000-0005-0000-0000-00000C0D0000}"/>
    <cellStyle name="Walutowy 2 4 2 5 2" xfId="3341" xr:uid="{00000000-0005-0000-0000-00000D0D0000}"/>
    <cellStyle name="Walutowy 2 4 2 6" xfId="3342" xr:uid="{00000000-0005-0000-0000-00000E0D0000}"/>
    <cellStyle name="Walutowy 2 4 2 6 2" xfId="3343" xr:uid="{00000000-0005-0000-0000-00000F0D0000}"/>
    <cellStyle name="Walutowy 2 4 2 7" xfId="3344" xr:uid="{00000000-0005-0000-0000-0000100D0000}"/>
    <cellStyle name="Walutowy 2 4 2 8" xfId="3345" xr:uid="{00000000-0005-0000-0000-0000110D0000}"/>
    <cellStyle name="Walutowy 2 4 3" xfId="3346" xr:uid="{00000000-0005-0000-0000-0000120D0000}"/>
    <cellStyle name="Walutowy 2 4 3 2" xfId="3347" xr:uid="{00000000-0005-0000-0000-0000130D0000}"/>
    <cellStyle name="Walutowy 2 4 3 2 2" xfId="3348" xr:uid="{00000000-0005-0000-0000-0000140D0000}"/>
    <cellStyle name="Walutowy 2 4 3 2 2 2" xfId="3349" xr:uid="{00000000-0005-0000-0000-0000150D0000}"/>
    <cellStyle name="Walutowy 2 4 3 2 3" xfId="3350" xr:uid="{00000000-0005-0000-0000-0000160D0000}"/>
    <cellStyle name="Walutowy 2 4 3 2 3 2" xfId="3351" xr:uid="{00000000-0005-0000-0000-0000170D0000}"/>
    <cellStyle name="Walutowy 2 4 3 2 4" xfId="3352" xr:uid="{00000000-0005-0000-0000-0000180D0000}"/>
    <cellStyle name="Walutowy 2 4 3 2 5" xfId="3353" xr:uid="{00000000-0005-0000-0000-0000190D0000}"/>
    <cellStyle name="Walutowy 2 4 3 2 6" xfId="3354" xr:uid="{00000000-0005-0000-0000-00001A0D0000}"/>
    <cellStyle name="Walutowy 2 4 3 3" xfId="3355" xr:uid="{00000000-0005-0000-0000-00001B0D0000}"/>
    <cellStyle name="Walutowy 2 4 3 3 2" xfId="3356" xr:uid="{00000000-0005-0000-0000-00001C0D0000}"/>
    <cellStyle name="Walutowy 2 4 3 3 2 2" xfId="3357" xr:uid="{00000000-0005-0000-0000-00001D0D0000}"/>
    <cellStyle name="Walutowy 2 4 3 3 3" xfId="3358" xr:uid="{00000000-0005-0000-0000-00001E0D0000}"/>
    <cellStyle name="Walutowy 2 4 3 3 3 2" xfId="3359" xr:uid="{00000000-0005-0000-0000-00001F0D0000}"/>
    <cellStyle name="Walutowy 2 4 3 3 4" xfId="3360" xr:uid="{00000000-0005-0000-0000-0000200D0000}"/>
    <cellStyle name="Walutowy 2 4 3 3 5" xfId="3361" xr:uid="{00000000-0005-0000-0000-0000210D0000}"/>
    <cellStyle name="Walutowy 2 4 3 3 6" xfId="3362" xr:uid="{00000000-0005-0000-0000-0000220D0000}"/>
    <cellStyle name="Walutowy 2 4 3 4" xfId="3363" xr:uid="{00000000-0005-0000-0000-0000230D0000}"/>
    <cellStyle name="Walutowy 2 4 3 4 2" xfId="3364" xr:uid="{00000000-0005-0000-0000-0000240D0000}"/>
    <cellStyle name="Walutowy 2 4 3 5" xfId="3365" xr:uid="{00000000-0005-0000-0000-0000250D0000}"/>
    <cellStyle name="Walutowy 2 4 3 5 2" xfId="3366" xr:uid="{00000000-0005-0000-0000-0000260D0000}"/>
    <cellStyle name="Walutowy 2 4 3 6" xfId="3367" xr:uid="{00000000-0005-0000-0000-0000270D0000}"/>
    <cellStyle name="Walutowy 2 4 3 7" xfId="3368" xr:uid="{00000000-0005-0000-0000-0000280D0000}"/>
    <cellStyle name="Walutowy 2 4 3 8" xfId="3369" xr:uid="{00000000-0005-0000-0000-0000290D0000}"/>
    <cellStyle name="Walutowy 2 4 4" xfId="3370" xr:uid="{00000000-0005-0000-0000-00002A0D0000}"/>
    <cellStyle name="Walutowy 2 4 4 2" xfId="3371" xr:uid="{00000000-0005-0000-0000-00002B0D0000}"/>
    <cellStyle name="Walutowy 2 4 4 2 2" xfId="3372" xr:uid="{00000000-0005-0000-0000-00002C0D0000}"/>
    <cellStyle name="Walutowy 2 4 4 3" xfId="3373" xr:uid="{00000000-0005-0000-0000-00002D0D0000}"/>
    <cellStyle name="Walutowy 2 4 4 3 2" xfId="3374" xr:uid="{00000000-0005-0000-0000-00002E0D0000}"/>
    <cellStyle name="Walutowy 2 4 4 4" xfId="3375" xr:uid="{00000000-0005-0000-0000-00002F0D0000}"/>
    <cellStyle name="Walutowy 2 4 4 5" xfId="3376" xr:uid="{00000000-0005-0000-0000-0000300D0000}"/>
    <cellStyle name="Walutowy 2 4 4 6" xfId="3377" xr:uid="{00000000-0005-0000-0000-0000310D0000}"/>
    <cellStyle name="Walutowy 2 4 5" xfId="3378" xr:uid="{00000000-0005-0000-0000-0000320D0000}"/>
    <cellStyle name="Walutowy 2 4 5 2" xfId="3379" xr:uid="{00000000-0005-0000-0000-0000330D0000}"/>
    <cellStyle name="Walutowy 2 4 5 2 2" xfId="3380" xr:uid="{00000000-0005-0000-0000-0000340D0000}"/>
    <cellStyle name="Walutowy 2 4 5 3" xfId="3381" xr:uid="{00000000-0005-0000-0000-0000350D0000}"/>
    <cellStyle name="Walutowy 2 4 5 3 2" xfId="3382" xr:uid="{00000000-0005-0000-0000-0000360D0000}"/>
    <cellStyle name="Walutowy 2 4 5 4" xfId="3383" xr:uid="{00000000-0005-0000-0000-0000370D0000}"/>
    <cellStyle name="Walutowy 2 4 5 5" xfId="3384" xr:uid="{00000000-0005-0000-0000-0000380D0000}"/>
    <cellStyle name="Walutowy 2 4 5 6" xfId="3385" xr:uid="{00000000-0005-0000-0000-0000390D0000}"/>
    <cellStyle name="Walutowy 2 4 6" xfId="3386" xr:uid="{00000000-0005-0000-0000-00003A0D0000}"/>
    <cellStyle name="Walutowy 2 4 6 2" xfId="3387" xr:uid="{00000000-0005-0000-0000-00003B0D0000}"/>
    <cellStyle name="Walutowy 2 4 7" xfId="3388" xr:uid="{00000000-0005-0000-0000-00003C0D0000}"/>
    <cellStyle name="Walutowy 2 4 7 2" xfId="3389" xr:uid="{00000000-0005-0000-0000-00003D0D0000}"/>
    <cellStyle name="Walutowy 2 4 8" xfId="3390" xr:uid="{00000000-0005-0000-0000-00003E0D0000}"/>
    <cellStyle name="Walutowy 2 4 8 2" xfId="3391" xr:uid="{00000000-0005-0000-0000-00003F0D0000}"/>
    <cellStyle name="Walutowy 2 4 9" xfId="3392" xr:uid="{00000000-0005-0000-0000-0000400D0000}"/>
    <cellStyle name="Walutowy 2 5" xfId="3393" xr:uid="{00000000-0005-0000-0000-0000410D0000}"/>
    <cellStyle name="Walutowy 2 5 2" xfId="3394" xr:uid="{00000000-0005-0000-0000-0000420D0000}"/>
    <cellStyle name="Walutowy 2 5 2 2" xfId="3395" xr:uid="{00000000-0005-0000-0000-0000430D0000}"/>
    <cellStyle name="Walutowy 2 5 2 2 2" xfId="3396" xr:uid="{00000000-0005-0000-0000-0000440D0000}"/>
    <cellStyle name="Walutowy 2 5 2 3" xfId="3397" xr:uid="{00000000-0005-0000-0000-0000450D0000}"/>
    <cellStyle name="Walutowy 2 5 2 3 2" xfId="3398" xr:uid="{00000000-0005-0000-0000-0000460D0000}"/>
    <cellStyle name="Walutowy 2 5 2 4" xfId="3399" xr:uid="{00000000-0005-0000-0000-0000470D0000}"/>
    <cellStyle name="Walutowy 2 5 2 5" xfId="3400" xr:uid="{00000000-0005-0000-0000-0000480D0000}"/>
    <cellStyle name="Walutowy 2 5 2 6" xfId="3401" xr:uid="{00000000-0005-0000-0000-0000490D0000}"/>
    <cellStyle name="Walutowy 2 5 3" xfId="3402" xr:uid="{00000000-0005-0000-0000-00004A0D0000}"/>
    <cellStyle name="Walutowy 2 5 3 2" xfId="3403" xr:uid="{00000000-0005-0000-0000-00004B0D0000}"/>
    <cellStyle name="Walutowy 2 5 3 2 2" xfId="3404" xr:uid="{00000000-0005-0000-0000-00004C0D0000}"/>
    <cellStyle name="Walutowy 2 5 3 3" xfId="3405" xr:uid="{00000000-0005-0000-0000-00004D0D0000}"/>
    <cellStyle name="Walutowy 2 5 3 3 2" xfId="3406" xr:uid="{00000000-0005-0000-0000-00004E0D0000}"/>
    <cellStyle name="Walutowy 2 5 3 4" xfId="3407" xr:uid="{00000000-0005-0000-0000-00004F0D0000}"/>
    <cellStyle name="Walutowy 2 5 3 5" xfId="3408" xr:uid="{00000000-0005-0000-0000-0000500D0000}"/>
    <cellStyle name="Walutowy 2 5 3 6" xfId="3409" xr:uid="{00000000-0005-0000-0000-0000510D0000}"/>
    <cellStyle name="Walutowy 2 5 4" xfId="3410" xr:uid="{00000000-0005-0000-0000-0000520D0000}"/>
    <cellStyle name="Walutowy 2 5 4 2" xfId="3411" xr:uid="{00000000-0005-0000-0000-0000530D0000}"/>
    <cellStyle name="Walutowy 2 5 5" xfId="3412" xr:uid="{00000000-0005-0000-0000-0000540D0000}"/>
    <cellStyle name="Walutowy 2 5 5 2" xfId="3413" xr:uid="{00000000-0005-0000-0000-0000550D0000}"/>
    <cellStyle name="Walutowy 2 5 6" xfId="3414" xr:uid="{00000000-0005-0000-0000-0000560D0000}"/>
    <cellStyle name="Walutowy 2 5 6 2" xfId="3415" xr:uid="{00000000-0005-0000-0000-0000570D0000}"/>
    <cellStyle name="Walutowy 2 5 7" xfId="3416" xr:uid="{00000000-0005-0000-0000-0000580D0000}"/>
    <cellStyle name="Walutowy 2 5 8" xfId="3417" xr:uid="{00000000-0005-0000-0000-0000590D0000}"/>
    <cellStyle name="Walutowy 2 6" xfId="3418" xr:uid="{00000000-0005-0000-0000-00005A0D0000}"/>
    <cellStyle name="Walutowy 2 6 2" xfId="3419" xr:uid="{00000000-0005-0000-0000-00005B0D0000}"/>
    <cellStyle name="Walutowy 2 6 2 2" xfId="3420" xr:uid="{00000000-0005-0000-0000-00005C0D0000}"/>
    <cellStyle name="Walutowy 2 6 2 2 2" xfId="3421" xr:uid="{00000000-0005-0000-0000-00005D0D0000}"/>
    <cellStyle name="Walutowy 2 6 2 3" xfId="3422" xr:uid="{00000000-0005-0000-0000-00005E0D0000}"/>
    <cellStyle name="Walutowy 2 6 2 3 2" xfId="3423" xr:uid="{00000000-0005-0000-0000-00005F0D0000}"/>
    <cellStyle name="Walutowy 2 6 2 4" xfId="3424" xr:uid="{00000000-0005-0000-0000-0000600D0000}"/>
    <cellStyle name="Walutowy 2 6 2 5" xfId="3425" xr:uid="{00000000-0005-0000-0000-0000610D0000}"/>
    <cellStyle name="Walutowy 2 6 2 6" xfId="3426" xr:uid="{00000000-0005-0000-0000-0000620D0000}"/>
    <cellStyle name="Walutowy 2 6 3" xfId="3427" xr:uid="{00000000-0005-0000-0000-0000630D0000}"/>
    <cellStyle name="Walutowy 2 6 3 2" xfId="3428" xr:uid="{00000000-0005-0000-0000-0000640D0000}"/>
    <cellStyle name="Walutowy 2 6 3 2 2" xfId="3429" xr:uid="{00000000-0005-0000-0000-0000650D0000}"/>
    <cellStyle name="Walutowy 2 6 3 3" xfId="3430" xr:uid="{00000000-0005-0000-0000-0000660D0000}"/>
    <cellStyle name="Walutowy 2 6 3 3 2" xfId="3431" xr:uid="{00000000-0005-0000-0000-0000670D0000}"/>
    <cellStyle name="Walutowy 2 6 3 4" xfId="3432" xr:uid="{00000000-0005-0000-0000-0000680D0000}"/>
    <cellStyle name="Walutowy 2 6 3 5" xfId="3433" xr:uid="{00000000-0005-0000-0000-0000690D0000}"/>
    <cellStyle name="Walutowy 2 6 3 6" xfId="3434" xr:uid="{00000000-0005-0000-0000-00006A0D0000}"/>
    <cellStyle name="Walutowy 2 6 4" xfId="3435" xr:uid="{00000000-0005-0000-0000-00006B0D0000}"/>
    <cellStyle name="Walutowy 2 6 4 2" xfId="3436" xr:uid="{00000000-0005-0000-0000-00006C0D0000}"/>
    <cellStyle name="Walutowy 2 6 5" xfId="3437" xr:uid="{00000000-0005-0000-0000-00006D0D0000}"/>
    <cellStyle name="Walutowy 2 6 5 2" xfId="3438" xr:uid="{00000000-0005-0000-0000-00006E0D0000}"/>
    <cellStyle name="Walutowy 2 6 6" xfId="3439" xr:uid="{00000000-0005-0000-0000-00006F0D0000}"/>
    <cellStyle name="Walutowy 2 6 7" xfId="3440" xr:uid="{00000000-0005-0000-0000-0000700D0000}"/>
    <cellStyle name="Walutowy 2 6 8" xfId="3441" xr:uid="{00000000-0005-0000-0000-0000710D0000}"/>
    <cellStyle name="Walutowy 2 7" xfId="3442" xr:uid="{00000000-0005-0000-0000-0000720D0000}"/>
    <cellStyle name="Walutowy 2 7 2" xfId="3443" xr:uid="{00000000-0005-0000-0000-0000730D0000}"/>
    <cellStyle name="Walutowy 2 7 2 2" xfId="3444" xr:uid="{00000000-0005-0000-0000-0000740D0000}"/>
    <cellStyle name="Walutowy 2 7 3" xfId="3445" xr:uid="{00000000-0005-0000-0000-0000750D0000}"/>
    <cellStyle name="Walutowy 2 7 3 2" xfId="3446" xr:uid="{00000000-0005-0000-0000-0000760D0000}"/>
    <cellStyle name="Walutowy 2 7 4" xfId="3447" xr:uid="{00000000-0005-0000-0000-0000770D0000}"/>
    <cellStyle name="Walutowy 2 7 5" xfId="3448" xr:uid="{00000000-0005-0000-0000-0000780D0000}"/>
    <cellStyle name="Walutowy 2 7 6" xfId="3449" xr:uid="{00000000-0005-0000-0000-0000790D0000}"/>
    <cellStyle name="Walutowy 2 8" xfId="3450" xr:uid="{00000000-0005-0000-0000-00007A0D0000}"/>
    <cellStyle name="Walutowy 2 8 2" xfId="3451" xr:uid="{00000000-0005-0000-0000-00007B0D0000}"/>
    <cellStyle name="Walutowy 2 8 2 2" xfId="3452" xr:uid="{00000000-0005-0000-0000-00007C0D0000}"/>
    <cellStyle name="Walutowy 2 8 3" xfId="3453" xr:uid="{00000000-0005-0000-0000-00007D0D0000}"/>
    <cellStyle name="Walutowy 2 8 3 2" xfId="3454" xr:uid="{00000000-0005-0000-0000-00007E0D0000}"/>
    <cellStyle name="Walutowy 2 8 4" xfId="3455" xr:uid="{00000000-0005-0000-0000-00007F0D0000}"/>
    <cellStyle name="Walutowy 2 8 5" xfId="3456" xr:uid="{00000000-0005-0000-0000-0000800D0000}"/>
    <cellStyle name="Walutowy 2 8 6" xfId="3457" xr:uid="{00000000-0005-0000-0000-0000810D0000}"/>
    <cellStyle name="Walutowy 2 9" xfId="3458" xr:uid="{00000000-0005-0000-0000-0000820D0000}"/>
    <cellStyle name="Walutowy 2 9 2" xfId="3459" xr:uid="{00000000-0005-0000-0000-0000830D0000}"/>
    <cellStyle name="Walutowy 3" xfId="3460" xr:uid="{00000000-0005-0000-0000-0000840D0000}"/>
    <cellStyle name="Walutowy 3 10" xfId="3461" xr:uid="{00000000-0005-0000-0000-0000850D0000}"/>
    <cellStyle name="Walutowy 3 10 2" xfId="3462" xr:uid="{00000000-0005-0000-0000-0000860D0000}"/>
    <cellStyle name="Walutowy 3 11" xfId="3463" xr:uid="{00000000-0005-0000-0000-0000870D0000}"/>
    <cellStyle name="Walutowy 3 12" xfId="3464" xr:uid="{00000000-0005-0000-0000-0000880D0000}"/>
    <cellStyle name="Walutowy 3 2" xfId="3465" xr:uid="{00000000-0005-0000-0000-0000890D0000}"/>
    <cellStyle name="Walutowy 3 2 10" xfId="3466" xr:uid="{00000000-0005-0000-0000-00008A0D0000}"/>
    <cellStyle name="Walutowy 3 2 2" xfId="3467" xr:uid="{00000000-0005-0000-0000-00008B0D0000}"/>
    <cellStyle name="Walutowy 3 2 2 2" xfId="3468" xr:uid="{00000000-0005-0000-0000-00008C0D0000}"/>
    <cellStyle name="Walutowy 3 2 2 2 2" xfId="3469" xr:uid="{00000000-0005-0000-0000-00008D0D0000}"/>
    <cellStyle name="Walutowy 3 2 2 2 2 2" xfId="3470" xr:uid="{00000000-0005-0000-0000-00008E0D0000}"/>
    <cellStyle name="Walutowy 3 2 2 2 3" xfId="3471" xr:uid="{00000000-0005-0000-0000-00008F0D0000}"/>
    <cellStyle name="Walutowy 3 2 2 2 3 2" xfId="3472" xr:uid="{00000000-0005-0000-0000-0000900D0000}"/>
    <cellStyle name="Walutowy 3 2 2 2 4" xfId="3473" xr:uid="{00000000-0005-0000-0000-0000910D0000}"/>
    <cellStyle name="Walutowy 3 2 2 2 5" xfId="3474" xr:uid="{00000000-0005-0000-0000-0000920D0000}"/>
    <cellStyle name="Walutowy 3 2 2 2 6" xfId="3475" xr:uid="{00000000-0005-0000-0000-0000930D0000}"/>
    <cellStyle name="Walutowy 3 2 2 3" xfId="3476" xr:uid="{00000000-0005-0000-0000-0000940D0000}"/>
    <cellStyle name="Walutowy 3 2 2 3 2" xfId="3477" xr:uid="{00000000-0005-0000-0000-0000950D0000}"/>
    <cellStyle name="Walutowy 3 2 2 3 2 2" xfId="3478" xr:uid="{00000000-0005-0000-0000-0000960D0000}"/>
    <cellStyle name="Walutowy 3 2 2 3 3" xfId="3479" xr:uid="{00000000-0005-0000-0000-0000970D0000}"/>
    <cellStyle name="Walutowy 3 2 2 3 3 2" xfId="3480" xr:uid="{00000000-0005-0000-0000-0000980D0000}"/>
    <cellStyle name="Walutowy 3 2 2 3 4" xfId="3481" xr:uid="{00000000-0005-0000-0000-0000990D0000}"/>
    <cellStyle name="Walutowy 3 2 2 3 5" xfId="3482" xr:uid="{00000000-0005-0000-0000-00009A0D0000}"/>
    <cellStyle name="Walutowy 3 2 2 3 6" xfId="3483" xr:uid="{00000000-0005-0000-0000-00009B0D0000}"/>
    <cellStyle name="Walutowy 3 2 2 4" xfId="3484" xr:uid="{00000000-0005-0000-0000-00009C0D0000}"/>
    <cellStyle name="Walutowy 3 2 2 4 2" xfId="3485" xr:uid="{00000000-0005-0000-0000-00009D0D0000}"/>
    <cellStyle name="Walutowy 3 2 2 5" xfId="3486" xr:uid="{00000000-0005-0000-0000-00009E0D0000}"/>
    <cellStyle name="Walutowy 3 2 2 5 2" xfId="3487" xr:uid="{00000000-0005-0000-0000-00009F0D0000}"/>
    <cellStyle name="Walutowy 3 2 2 6" xfId="3488" xr:uid="{00000000-0005-0000-0000-0000A00D0000}"/>
    <cellStyle name="Walutowy 3 2 2 6 2" xfId="3489" xr:uid="{00000000-0005-0000-0000-0000A10D0000}"/>
    <cellStyle name="Walutowy 3 2 2 7" xfId="3490" xr:uid="{00000000-0005-0000-0000-0000A20D0000}"/>
    <cellStyle name="Walutowy 3 2 2 8" xfId="3491" xr:uid="{00000000-0005-0000-0000-0000A30D0000}"/>
    <cellStyle name="Walutowy 3 2 3" xfId="3492" xr:uid="{00000000-0005-0000-0000-0000A40D0000}"/>
    <cellStyle name="Walutowy 3 2 3 2" xfId="3493" xr:uid="{00000000-0005-0000-0000-0000A50D0000}"/>
    <cellStyle name="Walutowy 3 2 3 2 2" xfId="3494" xr:uid="{00000000-0005-0000-0000-0000A60D0000}"/>
    <cellStyle name="Walutowy 3 2 3 2 2 2" xfId="3495" xr:uid="{00000000-0005-0000-0000-0000A70D0000}"/>
    <cellStyle name="Walutowy 3 2 3 2 3" xfId="3496" xr:uid="{00000000-0005-0000-0000-0000A80D0000}"/>
    <cellStyle name="Walutowy 3 2 3 2 3 2" xfId="3497" xr:uid="{00000000-0005-0000-0000-0000A90D0000}"/>
    <cellStyle name="Walutowy 3 2 3 2 4" xfId="3498" xr:uid="{00000000-0005-0000-0000-0000AA0D0000}"/>
    <cellStyle name="Walutowy 3 2 3 2 5" xfId="3499" xr:uid="{00000000-0005-0000-0000-0000AB0D0000}"/>
    <cellStyle name="Walutowy 3 2 3 2 6" xfId="3500" xr:uid="{00000000-0005-0000-0000-0000AC0D0000}"/>
    <cellStyle name="Walutowy 3 2 3 3" xfId="3501" xr:uid="{00000000-0005-0000-0000-0000AD0D0000}"/>
    <cellStyle name="Walutowy 3 2 3 3 2" xfId="3502" xr:uid="{00000000-0005-0000-0000-0000AE0D0000}"/>
    <cellStyle name="Walutowy 3 2 3 3 2 2" xfId="3503" xr:uid="{00000000-0005-0000-0000-0000AF0D0000}"/>
    <cellStyle name="Walutowy 3 2 3 3 3" xfId="3504" xr:uid="{00000000-0005-0000-0000-0000B00D0000}"/>
    <cellStyle name="Walutowy 3 2 3 3 3 2" xfId="3505" xr:uid="{00000000-0005-0000-0000-0000B10D0000}"/>
    <cellStyle name="Walutowy 3 2 3 3 4" xfId="3506" xr:uid="{00000000-0005-0000-0000-0000B20D0000}"/>
    <cellStyle name="Walutowy 3 2 3 3 5" xfId="3507" xr:uid="{00000000-0005-0000-0000-0000B30D0000}"/>
    <cellStyle name="Walutowy 3 2 3 3 6" xfId="3508" xr:uid="{00000000-0005-0000-0000-0000B40D0000}"/>
    <cellStyle name="Walutowy 3 2 3 4" xfId="3509" xr:uid="{00000000-0005-0000-0000-0000B50D0000}"/>
    <cellStyle name="Walutowy 3 2 3 4 2" xfId="3510" xr:uid="{00000000-0005-0000-0000-0000B60D0000}"/>
    <cellStyle name="Walutowy 3 2 3 5" xfId="3511" xr:uid="{00000000-0005-0000-0000-0000B70D0000}"/>
    <cellStyle name="Walutowy 3 2 3 5 2" xfId="3512" xr:uid="{00000000-0005-0000-0000-0000B80D0000}"/>
    <cellStyle name="Walutowy 3 2 3 6" xfId="3513" xr:uid="{00000000-0005-0000-0000-0000B90D0000}"/>
    <cellStyle name="Walutowy 3 2 3 7" xfId="3514" xr:uid="{00000000-0005-0000-0000-0000BA0D0000}"/>
    <cellStyle name="Walutowy 3 2 3 8" xfId="3515" xr:uid="{00000000-0005-0000-0000-0000BB0D0000}"/>
    <cellStyle name="Walutowy 3 2 4" xfId="3516" xr:uid="{00000000-0005-0000-0000-0000BC0D0000}"/>
    <cellStyle name="Walutowy 3 2 4 2" xfId="3517" xr:uid="{00000000-0005-0000-0000-0000BD0D0000}"/>
    <cellStyle name="Walutowy 3 2 4 2 2" xfId="3518" xr:uid="{00000000-0005-0000-0000-0000BE0D0000}"/>
    <cellStyle name="Walutowy 3 2 4 3" xfId="3519" xr:uid="{00000000-0005-0000-0000-0000BF0D0000}"/>
    <cellStyle name="Walutowy 3 2 4 3 2" xfId="3520" xr:uid="{00000000-0005-0000-0000-0000C00D0000}"/>
    <cellStyle name="Walutowy 3 2 4 4" xfId="3521" xr:uid="{00000000-0005-0000-0000-0000C10D0000}"/>
    <cellStyle name="Walutowy 3 2 4 5" xfId="3522" xr:uid="{00000000-0005-0000-0000-0000C20D0000}"/>
    <cellStyle name="Walutowy 3 2 4 6" xfId="3523" xr:uid="{00000000-0005-0000-0000-0000C30D0000}"/>
    <cellStyle name="Walutowy 3 2 5" xfId="3524" xr:uid="{00000000-0005-0000-0000-0000C40D0000}"/>
    <cellStyle name="Walutowy 3 2 5 2" xfId="3525" xr:uid="{00000000-0005-0000-0000-0000C50D0000}"/>
    <cellStyle name="Walutowy 3 2 5 2 2" xfId="3526" xr:uid="{00000000-0005-0000-0000-0000C60D0000}"/>
    <cellStyle name="Walutowy 3 2 5 3" xfId="3527" xr:uid="{00000000-0005-0000-0000-0000C70D0000}"/>
    <cellStyle name="Walutowy 3 2 5 3 2" xfId="3528" xr:uid="{00000000-0005-0000-0000-0000C80D0000}"/>
    <cellStyle name="Walutowy 3 2 5 4" xfId="3529" xr:uid="{00000000-0005-0000-0000-0000C90D0000}"/>
    <cellStyle name="Walutowy 3 2 5 5" xfId="3530" xr:uid="{00000000-0005-0000-0000-0000CA0D0000}"/>
    <cellStyle name="Walutowy 3 2 5 6" xfId="3531" xr:uid="{00000000-0005-0000-0000-0000CB0D0000}"/>
    <cellStyle name="Walutowy 3 2 6" xfId="3532" xr:uid="{00000000-0005-0000-0000-0000CC0D0000}"/>
    <cellStyle name="Walutowy 3 2 6 2" xfId="3533" xr:uid="{00000000-0005-0000-0000-0000CD0D0000}"/>
    <cellStyle name="Walutowy 3 2 7" xfId="3534" xr:uid="{00000000-0005-0000-0000-0000CE0D0000}"/>
    <cellStyle name="Walutowy 3 2 7 2" xfId="3535" xr:uid="{00000000-0005-0000-0000-0000CF0D0000}"/>
    <cellStyle name="Walutowy 3 2 8" xfId="3536" xr:uid="{00000000-0005-0000-0000-0000D00D0000}"/>
    <cellStyle name="Walutowy 3 2 8 2" xfId="3537" xr:uid="{00000000-0005-0000-0000-0000D10D0000}"/>
    <cellStyle name="Walutowy 3 2 9" xfId="3538" xr:uid="{00000000-0005-0000-0000-0000D20D0000}"/>
    <cellStyle name="Walutowy 3 3" xfId="3539" xr:uid="{00000000-0005-0000-0000-0000D30D0000}"/>
    <cellStyle name="Walutowy 3 3 10" xfId="3540" xr:uid="{00000000-0005-0000-0000-0000D40D0000}"/>
    <cellStyle name="Walutowy 3 3 2" xfId="3541" xr:uid="{00000000-0005-0000-0000-0000D50D0000}"/>
    <cellStyle name="Walutowy 3 3 2 2" xfId="3542" xr:uid="{00000000-0005-0000-0000-0000D60D0000}"/>
    <cellStyle name="Walutowy 3 3 2 2 2" xfId="3543" xr:uid="{00000000-0005-0000-0000-0000D70D0000}"/>
    <cellStyle name="Walutowy 3 3 2 2 2 2" xfId="3544" xr:uid="{00000000-0005-0000-0000-0000D80D0000}"/>
    <cellStyle name="Walutowy 3 3 2 2 3" xfId="3545" xr:uid="{00000000-0005-0000-0000-0000D90D0000}"/>
    <cellStyle name="Walutowy 3 3 2 2 3 2" xfId="3546" xr:uid="{00000000-0005-0000-0000-0000DA0D0000}"/>
    <cellStyle name="Walutowy 3 3 2 2 4" xfId="3547" xr:uid="{00000000-0005-0000-0000-0000DB0D0000}"/>
    <cellStyle name="Walutowy 3 3 2 2 5" xfId="3548" xr:uid="{00000000-0005-0000-0000-0000DC0D0000}"/>
    <cellStyle name="Walutowy 3 3 2 2 6" xfId="3549" xr:uid="{00000000-0005-0000-0000-0000DD0D0000}"/>
    <cellStyle name="Walutowy 3 3 2 3" xfId="3550" xr:uid="{00000000-0005-0000-0000-0000DE0D0000}"/>
    <cellStyle name="Walutowy 3 3 2 3 2" xfId="3551" xr:uid="{00000000-0005-0000-0000-0000DF0D0000}"/>
    <cellStyle name="Walutowy 3 3 2 3 2 2" xfId="3552" xr:uid="{00000000-0005-0000-0000-0000E00D0000}"/>
    <cellStyle name="Walutowy 3 3 2 3 3" xfId="3553" xr:uid="{00000000-0005-0000-0000-0000E10D0000}"/>
    <cellStyle name="Walutowy 3 3 2 3 3 2" xfId="3554" xr:uid="{00000000-0005-0000-0000-0000E20D0000}"/>
    <cellStyle name="Walutowy 3 3 2 3 4" xfId="3555" xr:uid="{00000000-0005-0000-0000-0000E30D0000}"/>
    <cellStyle name="Walutowy 3 3 2 3 5" xfId="3556" xr:uid="{00000000-0005-0000-0000-0000E40D0000}"/>
    <cellStyle name="Walutowy 3 3 2 3 6" xfId="3557" xr:uid="{00000000-0005-0000-0000-0000E50D0000}"/>
    <cellStyle name="Walutowy 3 3 2 4" xfId="3558" xr:uid="{00000000-0005-0000-0000-0000E60D0000}"/>
    <cellStyle name="Walutowy 3 3 2 4 2" xfId="3559" xr:uid="{00000000-0005-0000-0000-0000E70D0000}"/>
    <cellStyle name="Walutowy 3 3 2 5" xfId="3560" xr:uid="{00000000-0005-0000-0000-0000E80D0000}"/>
    <cellStyle name="Walutowy 3 3 2 5 2" xfId="3561" xr:uid="{00000000-0005-0000-0000-0000E90D0000}"/>
    <cellStyle name="Walutowy 3 3 2 6" xfId="3562" xr:uid="{00000000-0005-0000-0000-0000EA0D0000}"/>
    <cellStyle name="Walutowy 3 3 2 6 2" xfId="3563" xr:uid="{00000000-0005-0000-0000-0000EB0D0000}"/>
    <cellStyle name="Walutowy 3 3 2 7" xfId="3564" xr:uid="{00000000-0005-0000-0000-0000EC0D0000}"/>
    <cellStyle name="Walutowy 3 3 2 8" xfId="3565" xr:uid="{00000000-0005-0000-0000-0000ED0D0000}"/>
    <cellStyle name="Walutowy 3 3 3" xfId="3566" xr:uid="{00000000-0005-0000-0000-0000EE0D0000}"/>
    <cellStyle name="Walutowy 3 3 3 2" xfId="3567" xr:uid="{00000000-0005-0000-0000-0000EF0D0000}"/>
    <cellStyle name="Walutowy 3 3 3 2 2" xfId="3568" xr:uid="{00000000-0005-0000-0000-0000F00D0000}"/>
    <cellStyle name="Walutowy 3 3 3 2 2 2" xfId="3569" xr:uid="{00000000-0005-0000-0000-0000F10D0000}"/>
    <cellStyle name="Walutowy 3 3 3 2 3" xfId="3570" xr:uid="{00000000-0005-0000-0000-0000F20D0000}"/>
    <cellStyle name="Walutowy 3 3 3 2 3 2" xfId="3571" xr:uid="{00000000-0005-0000-0000-0000F30D0000}"/>
    <cellStyle name="Walutowy 3 3 3 2 4" xfId="3572" xr:uid="{00000000-0005-0000-0000-0000F40D0000}"/>
    <cellStyle name="Walutowy 3 3 3 2 5" xfId="3573" xr:uid="{00000000-0005-0000-0000-0000F50D0000}"/>
    <cellStyle name="Walutowy 3 3 3 2 6" xfId="3574" xr:uid="{00000000-0005-0000-0000-0000F60D0000}"/>
    <cellStyle name="Walutowy 3 3 3 3" xfId="3575" xr:uid="{00000000-0005-0000-0000-0000F70D0000}"/>
    <cellStyle name="Walutowy 3 3 3 3 2" xfId="3576" xr:uid="{00000000-0005-0000-0000-0000F80D0000}"/>
    <cellStyle name="Walutowy 3 3 3 3 2 2" xfId="3577" xr:uid="{00000000-0005-0000-0000-0000F90D0000}"/>
    <cellStyle name="Walutowy 3 3 3 3 3" xfId="3578" xr:uid="{00000000-0005-0000-0000-0000FA0D0000}"/>
    <cellStyle name="Walutowy 3 3 3 3 3 2" xfId="3579" xr:uid="{00000000-0005-0000-0000-0000FB0D0000}"/>
    <cellStyle name="Walutowy 3 3 3 3 4" xfId="3580" xr:uid="{00000000-0005-0000-0000-0000FC0D0000}"/>
    <cellStyle name="Walutowy 3 3 3 3 5" xfId="3581" xr:uid="{00000000-0005-0000-0000-0000FD0D0000}"/>
    <cellStyle name="Walutowy 3 3 3 3 6" xfId="3582" xr:uid="{00000000-0005-0000-0000-0000FE0D0000}"/>
    <cellStyle name="Walutowy 3 3 3 4" xfId="3583" xr:uid="{00000000-0005-0000-0000-0000FF0D0000}"/>
    <cellStyle name="Walutowy 3 3 3 4 2" xfId="3584" xr:uid="{00000000-0005-0000-0000-0000000E0000}"/>
    <cellStyle name="Walutowy 3 3 3 5" xfId="3585" xr:uid="{00000000-0005-0000-0000-0000010E0000}"/>
    <cellStyle name="Walutowy 3 3 3 5 2" xfId="3586" xr:uid="{00000000-0005-0000-0000-0000020E0000}"/>
    <cellStyle name="Walutowy 3 3 3 6" xfId="3587" xr:uid="{00000000-0005-0000-0000-0000030E0000}"/>
    <cellStyle name="Walutowy 3 3 3 7" xfId="3588" xr:uid="{00000000-0005-0000-0000-0000040E0000}"/>
    <cellStyle name="Walutowy 3 3 3 8" xfId="3589" xr:uid="{00000000-0005-0000-0000-0000050E0000}"/>
    <cellStyle name="Walutowy 3 3 4" xfId="3590" xr:uid="{00000000-0005-0000-0000-0000060E0000}"/>
    <cellStyle name="Walutowy 3 3 4 2" xfId="3591" xr:uid="{00000000-0005-0000-0000-0000070E0000}"/>
    <cellStyle name="Walutowy 3 3 4 2 2" xfId="3592" xr:uid="{00000000-0005-0000-0000-0000080E0000}"/>
    <cellStyle name="Walutowy 3 3 4 3" xfId="3593" xr:uid="{00000000-0005-0000-0000-0000090E0000}"/>
    <cellStyle name="Walutowy 3 3 4 3 2" xfId="3594" xr:uid="{00000000-0005-0000-0000-00000A0E0000}"/>
    <cellStyle name="Walutowy 3 3 4 4" xfId="3595" xr:uid="{00000000-0005-0000-0000-00000B0E0000}"/>
    <cellStyle name="Walutowy 3 3 4 5" xfId="3596" xr:uid="{00000000-0005-0000-0000-00000C0E0000}"/>
    <cellStyle name="Walutowy 3 3 4 6" xfId="3597" xr:uid="{00000000-0005-0000-0000-00000D0E0000}"/>
    <cellStyle name="Walutowy 3 3 5" xfId="3598" xr:uid="{00000000-0005-0000-0000-00000E0E0000}"/>
    <cellStyle name="Walutowy 3 3 5 2" xfId="3599" xr:uid="{00000000-0005-0000-0000-00000F0E0000}"/>
    <cellStyle name="Walutowy 3 3 5 2 2" xfId="3600" xr:uid="{00000000-0005-0000-0000-0000100E0000}"/>
    <cellStyle name="Walutowy 3 3 5 3" xfId="3601" xr:uid="{00000000-0005-0000-0000-0000110E0000}"/>
    <cellStyle name="Walutowy 3 3 5 3 2" xfId="3602" xr:uid="{00000000-0005-0000-0000-0000120E0000}"/>
    <cellStyle name="Walutowy 3 3 5 4" xfId="3603" xr:uid="{00000000-0005-0000-0000-0000130E0000}"/>
    <cellStyle name="Walutowy 3 3 5 5" xfId="3604" xr:uid="{00000000-0005-0000-0000-0000140E0000}"/>
    <cellStyle name="Walutowy 3 3 5 6" xfId="3605" xr:uid="{00000000-0005-0000-0000-0000150E0000}"/>
    <cellStyle name="Walutowy 3 3 6" xfId="3606" xr:uid="{00000000-0005-0000-0000-0000160E0000}"/>
    <cellStyle name="Walutowy 3 3 6 2" xfId="3607" xr:uid="{00000000-0005-0000-0000-0000170E0000}"/>
    <cellStyle name="Walutowy 3 3 7" xfId="3608" xr:uid="{00000000-0005-0000-0000-0000180E0000}"/>
    <cellStyle name="Walutowy 3 3 7 2" xfId="3609" xr:uid="{00000000-0005-0000-0000-0000190E0000}"/>
    <cellStyle name="Walutowy 3 3 8" xfId="3610" xr:uid="{00000000-0005-0000-0000-00001A0E0000}"/>
    <cellStyle name="Walutowy 3 3 8 2" xfId="3611" xr:uid="{00000000-0005-0000-0000-00001B0E0000}"/>
    <cellStyle name="Walutowy 3 3 9" xfId="3612" xr:uid="{00000000-0005-0000-0000-00001C0E0000}"/>
    <cellStyle name="Walutowy 3 4" xfId="3613" xr:uid="{00000000-0005-0000-0000-00001D0E0000}"/>
    <cellStyle name="Walutowy 3 4 2" xfId="3614" xr:uid="{00000000-0005-0000-0000-00001E0E0000}"/>
    <cellStyle name="Walutowy 3 4 2 2" xfId="3615" xr:uid="{00000000-0005-0000-0000-00001F0E0000}"/>
    <cellStyle name="Walutowy 3 4 2 2 2" xfId="3616" xr:uid="{00000000-0005-0000-0000-0000200E0000}"/>
    <cellStyle name="Walutowy 3 4 2 3" xfId="3617" xr:uid="{00000000-0005-0000-0000-0000210E0000}"/>
    <cellStyle name="Walutowy 3 4 2 3 2" xfId="3618" xr:uid="{00000000-0005-0000-0000-0000220E0000}"/>
    <cellStyle name="Walutowy 3 4 2 4" xfId="3619" xr:uid="{00000000-0005-0000-0000-0000230E0000}"/>
    <cellStyle name="Walutowy 3 4 2 5" xfId="3620" xr:uid="{00000000-0005-0000-0000-0000240E0000}"/>
    <cellStyle name="Walutowy 3 4 2 6" xfId="3621" xr:uid="{00000000-0005-0000-0000-0000250E0000}"/>
    <cellStyle name="Walutowy 3 4 3" xfId="3622" xr:uid="{00000000-0005-0000-0000-0000260E0000}"/>
    <cellStyle name="Walutowy 3 4 3 2" xfId="3623" xr:uid="{00000000-0005-0000-0000-0000270E0000}"/>
    <cellStyle name="Walutowy 3 4 3 2 2" xfId="3624" xr:uid="{00000000-0005-0000-0000-0000280E0000}"/>
    <cellStyle name="Walutowy 3 4 3 3" xfId="3625" xr:uid="{00000000-0005-0000-0000-0000290E0000}"/>
    <cellStyle name="Walutowy 3 4 3 3 2" xfId="3626" xr:uid="{00000000-0005-0000-0000-00002A0E0000}"/>
    <cellStyle name="Walutowy 3 4 3 4" xfId="3627" xr:uid="{00000000-0005-0000-0000-00002B0E0000}"/>
    <cellStyle name="Walutowy 3 4 3 5" xfId="3628" xr:uid="{00000000-0005-0000-0000-00002C0E0000}"/>
    <cellStyle name="Walutowy 3 4 3 6" xfId="3629" xr:uid="{00000000-0005-0000-0000-00002D0E0000}"/>
    <cellStyle name="Walutowy 3 4 4" xfId="3630" xr:uid="{00000000-0005-0000-0000-00002E0E0000}"/>
    <cellStyle name="Walutowy 3 4 4 2" xfId="3631" xr:uid="{00000000-0005-0000-0000-00002F0E0000}"/>
    <cellStyle name="Walutowy 3 4 5" xfId="3632" xr:uid="{00000000-0005-0000-0000-0000300E0000}"/>
    <cellStyle name="Walutowy 3 4 5 2" xfId="3633" xr:uid="{00000000-0005-0000-0000-0000310E0000}"/>
    <cellStyle name="Walutowy 3 4 6" xfId="3634" xr:uid="{00000000-0005-0000-0000-0000320E0000}"/>
    <cellStyle name="Walutowy 3 4 6 2" xfId="3635" xr:uid="{00000000-0005-0000-0000-0000330E0000}"/>
    <cellStyle name="Walutowy 3 4 7" xfId="3636" xr:uid="{00000000-0005-0000-0000-0000340E0000}"/>
    <cellStyle name="Walutowy 3 4 8" xfId="3637" xr:uid="{00000000-0005-0000-0000-0000350E0000}"/>
    <cellStyle name="Walutowy 3 5" xfId="3638" xr:uid="{00000000-0005-0000-0000-0000360E0000}"/>
    <cellStyle name="Walutowy 3 5 2" xfId="3639" xr:uid="{00000000-0005-0000-0000-0000370E0000}"/>
    <cellStyle name="Walutowy 3 5 2 2" xfId="3640" xr:uid="{00000000-0005-0000-0000-0000380E0000}"/>
    <cellStyle name="Walutowy 3 5 2 2 2" xfId="3641" xr:uid="{00000000-0005-0000-0000-0000390E0000}"/>
    <cellStyle name="Walutowy 3 5 2 3" xfId="3642" xr:uid="{00000000-0005-0000-0000-00003A0E0000}"/>
    <cellStyle name="Walutowy 3 5 2 3 2" xfId="3643" xr:uid="{00000000-0005-0000-0000-00003B0E0000}"/>
    <cellStyle name="Walutowy 3 5 2 4" xfId="3644" xr:uid="{00000000-0005-0000-0000-00003C0E0000}"/>
    <cellStyle name="Walutowy 3 5 2 5" xfId="3645" xr:uid="{00000000-0005-0000-0000-00003D0E0000}"/>
    <cellStyle name="Walutowy 3 5 2 6" xfId="3646" xr:uid="{00000000-0005-0000-0000-00003E0E0000}"/>
    <cellStyle name="Walutowy 3 5 3" xfId="3647" xr:uid="{00000000-0005-0000-0000-00003F0E0000}"/>
    <cellStyle name="Walutowy 3 5 3 2" xfId="3648" xr:uid="{00000000-0005-0000-0000-0000400E0000}"/>
    <cellStyle name="Walutowy 3 5 3 2 2" xfId="3649" xr:uid="{00000000-0005-0000-0000-0000410E0000}"/>
    <cellStyle name="Walutowy 3 5 3 3" xfId="3650" xr:uid="{00000000-0005-0000-0000-0000420E0000}"/>
    <cellStyle name="Walutowy 3 5 3 3 2" xfId="3651" xr:uid="{00000000-0005-0000-0000-0000430E0000}"/>
    <cellStyle name="Walutowy 3 5 3 4" xfId="3652" xr:uid="{00000000-0005-0000-0000-0000440E0000}"/>
    <cellStyle name="Walutowy 3 5 3 5" xfId="3653" xr:uid="{00000000-0005-0000-0000-0000450E0000}"/>
    <cellStyle name="Walutowy 3 5 3 6" xfId="3654" xr:uid="{00000000-0005-0000-0000-0000460E0000}"/>
    <cellStyle name="Walutowy 3 5 4" xfId="3655" xr:uid="{00000000-0005-0000-0000-0000470E0000}"/>
    <cellStyle name="Walutowy 3 5 4 2" xfId="3656" xr:uid="{00000000-0005-0000-0000-0000480E0000}"/>
    <cellStyle name="Walutowy 3 5 5" xfId="3657" xr:uid="{00000000-0005-0000-0000-0000490E0000}"/>
    <cellStyle name="Walutowy 3 5 5 2" xfId="3658" xr:uid="{00000000-0005-0000-0000-00004A0E0000}"/>
    <cellStyle name="Walutowy 3 5 6" xfId="3659" xr:uid="{00000000-0005-0000-0000-00004B0E0000}"/>
    <cellStyle name="Walutowy 3 5 7" xfId="3660" xr:uid="{00000000-0005-0000-0000-00004C0E0000}"/>
    <cellStyle name="Walutowy 3 5 8" xfId="3661" xr:uid="{00000000-0005-0000-0000-00004D0E0000}"/>
    <cellStyle name="Walutowy 3 6" xfId="3662" xr:uid="{00000000-0005-0000-0000-00004E0E0000}"/>
    <cellStyle name="Walutowy 3 6 2" xfId="3663" xr:uid="{00000000-0005-0000-0000-00004F0E0000}"/>
    <cellStyle name="Walutowy 3 6 2 2" xfId="3664" xr:uid="{00000000-0005-0000-0000-0000500E0000}"/>
    <cellStyle name="Walutowy 3 6 3" xfId="3665" xr:uid="{00000000-0005-0000-0000-0000510E0000}"/>
    <cellStyle name="Walutowy 3 6 3 2" xfId="3666" xr:uid="{00000000-0005-0000-0000-0000520E0000}"/>
    <cellStyle name="Walutowy 3 6 4" xfId="3667" xr:uid="{00000000-0005-0000-0000-0000530E0000}"/>
    <cellStyle name="Walutowy 3 6 5" xfId="3668" xr:uid="{00000000-0005-0000-0000-0000540E0000}"/>
    <cellStyle name="Walutowy 3 6 6" xfId="3669" xr:uid="{00000000-0005-0000-0000-0000550E0000}"/>
    <cellStyle name="Walutowy 3 7" xfId="3670" xr:uid="{00000000-0005-0000-0000-0000560E0000}"/>
    <cellStyle name="Walutowy 3 7 2" xfId="3671" xr:uid="{00000000-0005-0000-0000-0000570E0000}"/>
    <cellStyle name="Walutowy 3 7 2 2" xfId="3672" xr:uid="{00000000-0005-0000-0000-0000580E0000}"/>
    <cellStyle name="Walutowy 3 7 3" xfId="3673" xr:uid="{00000000-0005-0000-0000-0000590E0000}"/>
    <cellStyle name="Walutowy 3 7 3 2" xfId="3674" xr:uid="{00000000-0005-0000-0000-00005A0E0000}"/>
    <cellStyle name="Walutowy 3 7 4" xfId="3675" xr:uid="{00000000-0005-0000-0000-00005B0E0000}"/>
    <cellStyle name="Walutowy 3 7 5" xfId="3676" xr:uid="{00000000-0005-0000-0000-00005C0E0000}"/>
    <cellStyle name="Walutowy 3 7 6" xfId="3677" xr:uid="{00000000-0005-0000-0000-00005D0E0000}"/>
    <cellStyle name="Walutowy 3 8" xfId="3678" xr:uid="{00000000-0005-0000-0000-00005E0E0000}"/>
    <cellStyle name="Walutowy 3 8 2" xfId="3679" xr:uid="{00000000-0005-0000-0000-00005F0E0000}"/>
    <cellStyle name="Walutowy 3 9" xfId="3680" xr:uid="{00000000-0005-0000-0000-0000600E0000}"/>
    <cellStyle name="Walutowy 3 9 2" xfId="3681" xr:uid="{00000000-0005-0000-0000-0000610E0000}"/>
    <cellStyle name="Walutowy 4" xfId="3682" xr:uid="{00000000-0005-0000-0000-0000620E0000}"/>
    <cellStyle name="Walutowy 4 10" xfId="3683" xr:uid="{00000000-0005-0000-0000-0000630E0000}"/>
    <cellStyle name="Walutowy 4 11" xfId="3684" xr:uid="{00000000-0005-0000-0000-0000640E0000}"/>
    <cellStyle name="Walutowy 4 2" xfId="3685" xr:uid="{00000000-0005-0000-0000-0000650E0000}"/>
    <cellStyle name="Walutowy 4 2 10" xfId="3686" xr:uid="{00000000-0005-0000-0000-0000660E0000}"/>
    <cellStyle name="Walutowy 4 2 2" xfId="3687" xr:uid="{00000000-0005-0000-0000-0000670E0000}"/>
    <cellStyle name="Walutowy 4 2 2 2" xfId="3688" xr:uid="{00000000-0005-0000-0000-0000680E0000}"/>
    <cellStyle name="Walutowy 4 2 2 2 2" xfId="3689" xr:uid="{00000000-0005-0000-0000-0000690E0000}"/>
    <cellStyle name="Walutowy 4 2 2 2 2 2" xfId="3690" xr:uid="{00000000-0005-0000-0000-00006A0E0000}"/>
    <cellStyle name="Walutowy 4 2 2 2 3" xfId="3691" xr:uid="{00000000-0005-0000-0000-00006B0E0000}"/>
    <cellStyle name="Walutowy 4 2 2 2 3 2" xfId="3692" xr:uid="{00000000-0005-0000-0000-00006C0E0000}"/>
    <cellStyle name="Walutowy 4 2 2 2 4" xfId="3693" xr:uid="{00000000-0005-0000-0000-00006D0E0000}"/>
    <cellStyle name="Walutowy 4 2 2 2 5" xfId="3694" xr:uid="{00000000-0005-0000-0000-00006E0E0000}"/>
    <cellStyle name="Walutowy 4 2 2 2 6" xfId="3695" xr:uid="{00000000-0005-0000-0000-00006F0E0000}"/>
    <cellStyle name="Walutowy 4 2 2 3" xfId="3696" xr:uid="{00000000-0005-0000-0000-0000700E0000}"/>
    <cellStyle name="Walutowy 4 2 2 3 2" xfId="3697" xr:uid="{00000000-0005-0000-0000-0000710E0000}"/>
    <cellStyle name="Walutowy 4 2 2 3 2 2" xfId="3698" xr:uid="{00000000-0005-0000-0000-0000720E0000}"/>
    <cellStyle name="Walutowy 4 2 2 3 3" xfId="3699" xr:uid="{00000000-0005-0000-0000-0000730E0000}"/>
    <cellStyle name="Walutowy 4 2 2 3 3 2" xfId="3700" xr:uid="{00000000-0005-0000-0000-0000740E0000}"/>
    <cellStyle name="Walutowy 4 2 2 3 4" xfId="3701" xr:uid="{00000000-0005-0000-0000-0000750E0000}"/>
    <cellStyle name="Walutowy 4 2 2 3 5" xfId="3702" xr:uid="{00000000-0005-0000-0000-0000760E0000}"/>
    <cellStyle name="Walutowy 4 2 2 3 6" xfId="3703" xr:uid="{00000000-0005-0000-0000-0000770E0000}"/>
    <cellStyle name="Walutowy 4 2 2 4" xfId="3704" xr:uid="{00000000-0005-0000-0000-0000780E0000}"/>
    <cellStyle name="Walutowy 4 2 2 4 2" xfId="3705" xr:uid="{00000000-0005-0000-0000-0000790E0000}"/>
    <cellStyle name="Walutowy 4 2 2 5" xfId="3706" xr:uid="{00000000-0005-0000-0000-00007A0E0000}"/>
    <cellStyle name="Walutowy 4 2 2 5 2" xfId="3707" xr:uid="{00000000-0005-0000-0000-00007B0E0000}"/>
    <cellStyle name="Walutowy 4 2 2 6" xfId="3708" xr:uid="{00000000-0005-0000-0000-00007C0E0000}"/>
    <cellStyle name="Walutowy 4 2 2 6 2" xfId="3709" xr:uid="{00000000-0005-0000-0000-00007D0E0000}"/>
    <cellStyle name="Walutowy 4 2 2 7" xfId="3710" xr:uid="{00000000-0005-0000-0000-00007E0E0000}"/>
    <cellStyle name="Walutowy 4 2 2 8" xfId="3711" xr:uid="{00000000-0005-0000-0000-00007F0E0000}"/>
    <cellStyle name="Walutowy 4 2 3" xfId="3712" xr:uid="{00000000-0005-0000-0000-0000800E0000}"/>
    <cellStyle name="Walutowy 4 2 3 2" xfId="3713" xr:uid="{00000000-0005-0000-0000-0000810E0000}"/>
    <cellStyle name="Walutowy 4 2 3 2 2" xfId="3714" xr:uid="{00000000-0005-0000-0000-0000820E0000}"/>
    <cellStyle name="Walutowy 4 2 3 2 2 2" xfId="3715" xr:uid="{00000000-0005-0000-0000-0000830E0000}"/>
    <cellStyle name="Walutowy 4 2 3 2 3" xfId="3716" xr:uid="{00000000-0005-0000-0000-0000840E0000}"/>
    <cellStyle name="Walutowy 4 2 3 2 3 2" xfId="3717" xr:uid="{00000000-0005-0000-0000-0000850E0000}"/>
    <cellStyle name="Walutowy 4 2 3 2 4" xfId="3718" xr:uid="{00000000-0005-0000-0000-0000860E0000}"/>
    <cellStyle name="Walutowy 4 2 3 2 5" xfId="3719" xr:uid="{00000000-0005-0000-0000-0000870E0000}"/>
    <cellStyle name="Walutowy 4 2 3 2 6" xfId="3720" xr:uid="{00000000-0005-0000-0000-0000880E0000}"/>
    <cellStyle name="Walutowy 4 2 3 3" xfId="3721" xr:uid="{00000000-0005-0000-0000-0000890E0000}"/>
    <cellStyle name="Walutowy 4 2 3 3 2" xfId="3722" xr:uid="{00000000-0005-0000-0000-00008A0E0000}"/>
    <cellStyle name="Walutowy 4 2 3 3 2 2" xfId="3723" xr:uid="{00000000-0005-0000-0000-00008B0E0000}"/>
    <cellStyle name="Walutowy 4 2 3 3 3" xfId="3724" xr:uid="{00000000-0005-0000-0000-00008C0E0000}"/>
    <cellStyle name="Walutowy 4 2 3 3 3 2" xfId="3725" xr:uid="{00000000-0005-0000-0000-00008D0E0000}"/>
    <cellStyle name="Walutowy 4 2 3 3 4" xfId="3726" xr:uid="{00000000-0005-0000-0000-00008E0E0000}"/>
    <cellStyle name="Walutowy 4 2 3 3 5" xfId="3727" xr:uid="{00000000-0005-0000-0000-00008F0E0000}"/>
    <cellStyle name="Walutowy 4 2 3 3 6" xfId="3728" xr:uid="{00000000-0005-0000-0000-0000900E0000}"/>
    <cellStyle name="Walutowy 4 2 3 4" xfId="3729" xr:uid="{00000000-0005-0000-0000-0000910E0000}"/>
    <cellStyle name="Walutowy 4 2 3 4 2" xfId="3730" xr:uid="{00000000-0005-0000-0000-0000920E0000}"/>
    <cellStyle name="Walutowy 4 2 3 5" xfId="3731" xr:uid="{00000000-0005-0000-0000-0000930E0000}"/>
    <cellStyle name="Walutowy 4 2 3 5 2" xfId="3732" xr:uid="{00000000-0005-0000-0000-0000940E0000}"/>
    <cellStyle name="Walutowy 4 2 3 6" xfId="3733" xr:uid="{00000000-0005-0000-0000-0000950E0000}"/>
    <cellStyle name="Walutowy 4 2 3 7" xfId="3734" xr:uid="{00000000-0005-0000-0000-0000960E0000}"/>
    <cellStyle name="Walutowy 4 2 3 8" xfId="3735" xr:uid="{00000000-0005-0000-0000-0000970E0000}"/>
    <cellStyle name="Walutowy 4 2 4" xfId="3736" xr:uid="{00000000-0005-0000-0000-0000980E0000}"/>
    <cellStyle name="Walutowy 4 2 4 2" xfId="3737" xr:uid="{00000000-0005-0000-0000-0000990E0000}"/>
    <cellStyle name="Walutowy 4 2 4 2 2" xfId="3738" xr:uid="{00000000-0005-0000-0000-00009A0E0000}"/>
    <cellStyle name="Walutowy 4 2 4 3" xfId="3739" xr:uid="{00000000-0005-0000-0000-00009B0E0000}"/>
    <cellStyle name="Walutowy 4 2 4 3 2" xfId="3740" xr:uid="{00000000-0005-0000-0000-00009C0E0000}"/>
    <cellStyle name="Walutowy 4 2 4 4" xfId="3741" xr:uid="{00000000-0005-0000-0000-00009D0E0000}"/>
    <cellStyle name="Walutowy 4 2 4 5" xfId="3742" xr:uid="{00000000-0005-0000-0000-00009E0E0000}"/>
    <cellStyle name="Walutowy 4 2 4 6" xfId="3743" xr:uid="{00000000-0005-0000-0000-00009F0E0000}"/>
    <cellStyle name="Walutowy 4 2 5" xfId="3744" xr:uid="{00000000-0005-0000-0000-0000A00E0000}"/>
    <cellStyle name="Walutowy 4 2 5 2" xfId="3745" xr:uid="{00000000-0005-0000-0000-0000A10E0000}"/>
    <cellStyle name="Walutowy 4 2 5 2 2" xfId="3746" xr:uid="{00000000-0005-0000-0000-0000A20E0000}"/>
    <cellStyle name="Walutowy 4 2 5 3" xfId="3747" xr:uid="{00000000-0005-0000-0000-0000A30E0000}"/>
    <cellStyle name="Walutowy 4 2 5 3 2" xfId="3748" xr:uid="{00000000-0005-0000-0000-0000A40E0000}"/>
    <cellStyle name="Walutowy 4 2 5 4" xfId="3749" xr:uid="{00000000-0005-0000-0000-0000A50E0000}"/>
    <cellStyle name="Walutowy 4 2 5 5" xfId="3750" xr:uid="{00000000-0005-0000-0000-0000A60E0000}"/>
    <cellStyle name="Walutowy 4 2 5 6" xfId="3751" xr:uid="{00000000-0005-0000-0000-0000A70E0000}"/>
    <cellStyle name="Walutowy 4 2 6" xfId="3752" xr:uid="{00000000-0005-0000-0000-0000A80E0000}"/>
    <cellStyle name="Walutowy 4 2 6 2" xfId="3753" xr:uid="{00000000-0005-0000-0000-0000A90E0000}"/>
    <cellStyle name="Walutowy 4 2 7" xfId="3754" xr:uid="{00000000-0005-0000-0000-0000AA0E0000}"/>
    <cellStyle name="Walutowy 4 2 7 2" xfId="3755" xr:uid="{00000000-0005-0000-0000-0000AB0E0000}"/>
    <cellStyle name="Walutowy 4 2 8" xfId="3756" xr:uid="{00000000-0005-0000-0000-0000AC0E0000}"/>
    <cellStyle name="Walutowy 4 2 8 2" xfId="3757" xr:uid="{00000000-0005-0000-0000-0000AD0E0000}"/>
    <cellStyle name="Walutowy 4 2 9" xfId="3758" xr:uid="{00000000-0005-0000-0000-0000AE0E0000}"/>
    <cellStyle name="Walutowy 4 3" xfId="3759" xr:uid="{00000000-0005-0000-0000-0000AF0E0000}"/>
    <cellStyle name="Walutowy 4 3 2" xfId="3760" xr:uid="{00000000-0005-0000-0000-0000B00E0000}"/>
    <cellStyle name="Walutowy 4 3 2 2" xfId="3761" xr:uid="{00000000-0005-0000-0000-0000B10E0000}"/>
    <cellStyle name="Walutowy 4 3 2 2 2" xfId="3762" xr:uid="{00000000-0005-0000-0000-0000B20E0000}"/>
    <cellStyle name="Walutowy 4 3 2 3" xfId="3763" xr:uid="{00000000-0005-0000-0000-0000B30E0000}"/>
    <cellStyle name="Walutowy 4 3 2 3 2" xfId="3764" xr:uid="{00000000-0005-0000-0000-0000B40E0000}"/>
    <cellStyle name="Walutowy 4 3 2 4" xfId="3765" xr:uid="{00000000-0005-0000-0000-0000B50E0000}"/>
    <cellStyle name="Walutowy 4 3 2 5" xfId="3766" xr:uid="{00000000-0005-0000-0000-0000B60E0000}"/>
    <cellStyle name="Walutowy 4 3 2 6" xfId="3767" xr:uid="{00000000-0005-0000-0000-0000B70E0000}"/>
    <cellStyle name="Walutowy 4 3 3" xfId="3768" xr:uid="{00000000-0005-0000-0000-0000B80E0000}"/>
    <cellStyle name="Walutowy 4 3 3 2" xfId="3769" xr:uid="{00000000-0005-0000-0000-0000B90E0000}"/>
    <cellStyle name="Walutowy 4 3 3 2 2" xfId="3770" xr:uid="{00000000-0005-0000-0000-0000BA0E0000}"/>
    <cellStyle name="Walutowy 4 3 3 3" xfId="3771" xr:uid="{00000000-0005-0000-0000-0000BB0E0000}"/>
    <cellStyle name="Walutowy 4 3 3 3 2" xfId="3772" xr:uid="{00000000-0005-0000-0000-0000BC0E0000}"/>
    <cellStyle name="Walutowy 4 3 3 4" xfId="3773" xr:uid="{00000000-0005-0000-0000-0000BD0E0000}"/>
    <cellStyle name="Walutowy 4 3 3 5" xfId="3774" xr:uid="{00000000-0005-0000-0000-0000BE0E0000}"/>
    <cellStyle name="Walutowy 4 3 3 6" xfId="3775" xr:uid="{00000000-0005-0000-0000-0000BF0E0000}"/>
    <cellStyle name="Walutowy 4 3 4" xfId="3776" xr:uid="{00000000-0005-0000-0000-0000C00E0000}"/>
    <cellStyle name="Walutowy 4 3 4 2" xfId="3777" xr:uid="{00000000-0005-0000-0000-0000C10E0000}"/>
    <cellStyle name="Walutowy 4 3 5" xfId="3778" xr:uid="{00000000-0005-0000-0000-0000C20E0000}"/>
    <cellStyle name="Walutowy 4 3 5 2" xfId="3779" xr:uid="{00000000-0005-0000-0000-0000C30E0000}"/>
    <cellStyle name="Walutowy 4 3 6" xfId="3780" xr:uid="{00000000-0005-0000-0000-0000C40E0000}"/>
    <cellStyle name="Walutowy 4 3 6 2" xfId="3781" xr:uid="{00000000-0005-0000-0000-0000C50E0000}"/>
    <cellStyle name="Walutowy 4 3 7" xfId="3782" xr:uid="{00000000-0005-0000-0000-0000C60E0000}"/>
    <cellStyle name="Walutowy 4 3 8" xfId="3783" xr:uid="{00000000-0005-0000-0000-0000C70E0000}"/>
    <cellStyle name="Walutowy 4 4" xfId="3784" xr:uid="{00000000-0005-0000-0000-0000C80E0000}"/>
    <cellStyle name="Walutowy 4 4 2" xfId="3785" xr:uid="{00000000-0005-0000-0000-0000C90E0000}"/>
    <cellStyle name="Walutowy 4 4 2 2" xfId="3786" xr:uid="{00000000-0005-0000-0000-0000CA0E0000}"/>
    <cellStyle name="Walutowy 4 4 2 2 2" xfId="3787" xr:uid="{00000000-0005-0000-0000-0000CB0E0000}"/>
    <cellStyle name="Walutowy 4 4 2 3" xfId="3788" xr:uid="{00000000-0005-0000-0000-0000CC0E0000}"/>
    <cellStyle name="Walutowy 4 4 2 3 2" xfId="3789" xr:uid="{00000000-0005-0000-0000-0000CD0E0000}"/>
    <cellStyle name="Walutowy 4 4 2 4" xfId="3790" xr:uid="{00000000-0005-0000-0000-0000CE0E0000}"/>
    <cellStyle name="Walutowy 4 4 2 5" xfId="3791" xr:uid="{00000000-0005-0000-0000-0000CF0E0000}"/>
    <cellStyle name="Walutowy 4 4 2 6" xfId="3792" xr:uid="{00000000-0005-0000-0000-0000D00E0000}"/>
    <cellStyle name="Walutowy 4 4 3" xfId="3793" xr:uid="{00000000-0005-0000-0000-0000D10E0000}"/>
    <cellStyle name="Walutowy 4 4 3 2" xfId="3794" xr:uid="{00000000-0005-0000-0000-0000D20E0000}"/>
    <cellStyle name="Walutowy 4 4 3 2 2" xfId="3795" xr:uid="{00000000-0005-0000-0000-0000D30E0000}"/>
    <cellStyle name="Walutowy 4 4 3 3" xfId="3796" xr:uid="{00000000-0005-0000-0000-0000D40E0000}"/>
    <cellStyle name="Walutowy 4 4 3 3 2" xfId="3797" xr:uid="{00000000-0005-0000-0000-0000D50E0000}"/>
    <cellStyle name="Walutowy 4 4 3 4" xfId="3798" xr:uid="{00000000-0005-0000-0000-0000D60E0000}"/>
    <cellStyle name="Walutowy 4 4 3 5" xfId="3799" xr:uid="{00000000-0005-0000-0000-0000D70E0000}"/>
    <cellStyle name="Walutowy 4 4 3 6" xfId="3800" xr:uid="{00000000-0005-0000-0000-0000D80E0000}"/>
    <cellStyle name="Walutowy 4 4 4" xfId="3801" xr:uid="{00000000-0005-0000-0000-0000D90E0000}"/>
    <cellStyle name="Walutowy 4 4 4 2" xfId="3802" xr:uid="{00000000-0005-0000-0000-0000DA0E0000}"/>
    <cellStyle name="Walutowy 4 4 5" xfId="3803" xr:uid="{00000000-0005-0000-0000-0000DB0E0000}"/>
    <cellStyle name="Walutowy 4 4 5 2" xfId="3804" xr:uid="{00000000-0005-0000-0000-0000DC0E0000}"/>
    <cellStyle name="Walutowy 4 4 6" xfId="3805" xr:uid="{00000000-0005-0000-0000-0000DD0E0000}"/>
    <cellStyle name="Walutowy 4 4 7" xfId="3806" xr:uid="{00000000-0005-0000-0000-0000DE0E0000}"/>
    <cellStyle name="Walutowy 4 4 8" xfId="3807" xr:uid="{00000000-0005-0000-0000-0000DF0E0000}"/>
    <cellStyle name="Walutowy 4 5" xfId="3808" xr:uid="{00000000-0005-0000-0000-0000E00E0000}"/>
    <cellStyle name="Walutowy 4 5 2" xfId="3809" xr:uid="{00000000-0005-0000-0000-0000E10E0000}"/>
    <cellStyle name="Walutowy 4 5 2 2" xfId="3810" xr:uid="{00000000-0005-0000-0000-0000E20E0000}"/>
    <cellStyle name="Walutowy 4 5 3" xfId="3811" xr:uid="{00000000-0005-0000-0000-0000E30E0000}"/>
    <cellStyle name="Walutowy 4 5 3 2" xfId="3812" xr:uid="{00000000-0005-0000-0000-0000E40E0000}"/>
    <cellStyle name="Walutowy 4 5 4" xfId="3813" xr:uid="{00000000-0005-0000-0000-0000E50E0000}"/>
    <cellStyle name="Walutowy 4 5 5" xfId="3814" xr:uid="{00000000-0005-0000-0000-0000E60E0000}"/>
    <cellStyle name="Walutowy 4 5 6" xfId="3815" xr:uid="{00000000-0005-0000-0000-0000E70E0000}"/>
    <cellStyle name="Walutowy 4 6" xfId="3816" xr:uid="{00000000-0005-0000-0000-0000E80E0000}"/>
    <cellStyle name="Walutowy 4 6 2" xfId="3817" xr:uid="{00000000-0005-0000-0000-0000E90E0000}"/>
    <cellStyle name="Walutowy 4 6 2 2" xfId="3818" xr:uid="{00000000-0005-0000-0000-0000EA0E0000}"/>
    <cellStyle name="Walutowy 4 6 3" xfId="3819" xr:uid="{00000000-0005-0000-0000-0000EB0E0000}"/>
    <cellStyle name="Walutowy 4 6 3 2" xfId="3820" xr:uid="{00000000-0005-0000-0000-0000EC0E0000}"/>
    <cellStyle name="Walutowy 4 6 4" xfId="3821" xr:uid="{00000000-0005-0000-0000-0000ED0E0000}"/>
    <cellStyle name="Walutowy 4 6 5" xfId="3822" xr:uid="{00000000-0005-0000-0000-0000EE0E0000}"/>
    <cellStyle name="Walutowy 4 6 6" xfId="3823" xr:uid="{00000000-0005-0000-0000-0000EF0E0000}"/>
    <cellStyle name="Walutowy 4 7" xfId="3824" xr:uid="{00000000-0005-0000-0000-0000F00E0000}"/>
    <cellStyle name="Walutowy 4 7 2" xfId="3825" xr:uid="{00000000-0005-0000-0000-0000F10E0000}"/>
    <cellStyle name="Walutowy 4 8" xfId="3826" xr:uid="{00000000-0005-0000-0000-0000F20E0000}"/>
    <cellStyle name="Walutowy 4 8 2" xfId="3827" xr:uid="{00000000-0005-0000-0000-0000F30E0000}"/>
    <cellStyle name="Walutowy 4 9" xfId="3828" xr:uid="{00000000-0005-0000-0000-0000F40E0000}"/>
    <cellStyle name="Walutowy 4 9 2" xfId="3829" xr:uid="{00000000-0005-0000-0000-0000F50E0000}"/>
    <cellStyle name="Walutowy 5" xfId="3830" xr:uid="{00000000-0005-0000-0000-0000F60E0000}"/>
    <cellStyle name="Walutowy 5 10" xfId="3831" xr:uid="{00000000-0005-0000-0000-0000F70E0000}"/>
    <cellStyle name="Walutowy 5 2" xfId="3832" xr:uid="{00000000-0005-0000-0000-0000F80E0000}"/>
    <cellStyle name="Walutowy 5 2 2" xfId="3833" xr:uid="{00000000-0005-0000-0000-0000F90E0000}"/>
    <cellStyle name="Walutowy 5 2 2 2" xfId="3834" xr:uid="{00000000-0005-0000-0000-0000FA0E0000}"/>
    <cellStyle name="Walutowy 5 2 2 2 2" xfId="3835" xr:uid="{00000000-0005-0000-0000-0000FB0E0000}"/>
    <cellStyle name="Walutowy 5 2 2 3" xfId="3836" xr:uid="{00000000-0005-0000-0000-0000FC0E0000}"/>
    <cellStyle name="Walutowy 5 2 2 3 2" xfId="3837" xr:uid="{00000000-0005-0000-0000-0000FD0E0000}"/>
    <cellStyle name="Walutowy 5 2 2 4" xfId="3838" xr:uid="{00000000-0005-0000-0000-0000FE0E0000}"/>
    <cellStyle name="Walutowy 5 2 2 5" xfId="3839" xr:uid="{00000000-0005-0000-0000-0000FF0E0000}"/>
    <cellStyle name="Walutowy 5 2 2 6" xfId="3840" xr:uid="{00000000-0005-0000-0000-0000000F0000}"/>
    <cellStyle name="Walutowy 5 2 3" xfId="3841" xr:uid="{00000000-0005-0000-0000-0000010F0000}"/>
    <cellStyle name="Walutowy 5 2 3 2" xfId="3842" xr:uid="{00000000-0005-0000-0000-0000020F0000}"/>
    <cellStyle name="Walutowy 5 2 3 2 2" xfId="3843" xr:uid="{00000000-0005-0000-0000-0000030F0000}"/>
    <cellStyle name="Walutowy 5 2 3 3" xfId="3844" xr:uid="{00000000-0005-0000-0000-0000040F0000}"/>
    <cellStyle name="Walutowy 5 2 3 3 2" xfId="3845" xr:uid="{00000000-0005-0000-0000-0000050F0000}"/>
    <cellStyle name="Walutowy 5 2 3 4" xfId="3846" xr:uid="{00000000-0005-0000-0000-0000060F0000}"/>
    <cellStyle name="Walutowy 5 2 3 5" xfId="3847" xr:uid="{00000000-0005-0000-0000-0000070F0000}"/>
    <cellStyle name="Walutowy 5 2 3 6" xfId="3848" xr:uid="{00000000-0005-0000-0000-0000080F0000}"/>
    <cellStyle name="Walutowy 5 2 4" xfId="3849" xr:uid="{00000000-0005-0000-0000-0000090F0000}"/>
    <cellStyle name="Walutowy 5 2 4 2" xfId="3850" xr:uid="{00000000-0005-0000-0000-00000A0F0000}"/>
    <cellStyle name="Walutowy 5 2 5" xfId="3851" xr:uid="{00000000-0005-0000-0000-00000B0F0000}"/>
    <cellStyle name="Walutowy 5 2 5 2" xfId="3852" xr:uid="{00000000-0005-0000-0000-00000C0F0000}"/>
    <cellStyle name="Walutowy 5 2 6" xfId="3853" xr:uid="{00000000-0005-0000-0000-00000D0F0000}"/>
    <cellStyle name="Walutowy 5 2 6 2" xfId="3854" xr:uid="{00000000-0005-0000-0000-00000E0F0000}"/>
    <cellStyle name="Walutowy 5 2 7" xfId="3855" xr:uid="{00000000-0005-0000-0000-00000F0F0000}"/>
    <cellStyle name="Walutowy 5 2 8" xfId="3856" xr:uid="{00000000-0005-0000-0000-0000100F0000}"/>
    <cellStyle name="Walutowy 5 3" xfId="3857" xr:uid="{00000000-0005-0000-0000-0000110F0000}"/>
    <cellStyle name="Walutowy 5 3 2" xfId="3858" xr:uid="{00000000-0005-0000-0000-0000120F0000}"/>
    <cellStyle name="Walutowy 5 3 2 2" xfId="3859" xr:uid="{00000000-0005-0000-0000-0000130F0000}"/>
    <cellStyle name="Walutowy 5 3 2 2 2" xfId="3860" xr:uid="{00000000-0005-0000-0000-0000140F0000}"/>
    <cellStyle name="Walutowy 5 3 2 3" xfId="3861" xr:uid="{00000000-0005-0000-0000-0000150F0000}"/>
    <cellStyle name="Walutowy 5 3 2 3 2" xfId="3862" xr:uid="{00000000-0005-0000-0000-0000160F0000}"/>
    <cellStyle name="Walutowy 5 3 2 4" xfId="3863" xr:uid="{00000000-0005-0000-0000-0000170F0000}"/>
    <cellStyle name="Walutowy 5 3 2 5" xfId="3864" xr:uid="{00000000-0005-0000-0000-0000180F0000}"/>
    <cellStyle name="Walutowy 5 3 2 6" xfId="3865" xr:uid="{00000000-0005-0000-0000-0000190F0000}"/>
    <cellStyle name="Walutowy 5 3 3" xfId="3866" xr:uid="{00000000-0005-0000-0000-00001A0F0000}"/>
    <cellStyle name="Walutowy 5 3 3 2" xfId="3867" xr:uid="{00000000-0005-0000-0000-00001B0F0000}"/>
    <cellStyle name="Walutowy 5 3 3 2 2" xfId="3868" xr:uid="{00000000-0005-0000-0000-00001C0F0000}"/>
    <cellStyle name="Walutowy 5 3 3 3" xfId="3869" xr:uid="{00000000-0005-0000-0000-00001D0F0000}"/>
    <cellStyle name="Walutowy 5 3 3 3 2" xfId="3870" xr:uid="{00000000-0005-0000-0000-00001E0F0000}"/>
    <cellStyle name="Walutowy 5 3 3 4" xfId="3871" xr:uid="{00000000-0005-0000-0000-00001F0F0000}"/>
    <cellStyle name="Walutowy 5 3 3 5" xfId="3872" xr:uid="{00000000-0005-0000-0000-0000200F0000}"/>
    <cellStyle name="Walutowy 5 3 3 6" xfId="3873" xr:uid="{00000000-0005-0000-0000-0000210F0000}"/>
    <cellStyle name="Walutowy 5 3 4" xfId="3874" xr:uid="{00000000-0005-0000-0000-0000220F0000}"/>
    <cellStyle name="Walutowy 5 3 4 2" xfId="3875" xr:uid="{00000000-0005-0000-0000-0000230F0000}"/>
    <cellStyle name="Walutowy 5 3 5" xfId="3876" xr:uid="{00000000-0005-0000-0000-0000240F0000}"/>
    <cellStyle name="Walutowy 5 3 5 2" xfId="3877" xr:uid="{00000000-0005-0000-0000-0000250F0000}"/>
    <cellStyle name="Walutowy 5 3 6" xfId="3878" xr:uid="{00000000-0005-0000-0000-0000260F0000}"/>
    <cellStyle name="Walutowy 5 3 7" xfId="3879" xr:uid="{00000000-0005-0000-0000-0000270F0000}"/>
    <cellStyle name="Walutowy 5 3 8" xfId="3880" xr:uid="{00000000-0005-0000-0000-0000280F0000}"/>
    <cellStyle name="Walutowy 5 4" xfId="3881" xr:uid="{00000000-0005-0000-0000-0000290F0000}"/>
    <cellStyle name="Walutowy 5 4 2" xfId="3882" xr:uid="{00000000-0005-0000-0000-00002A0F0000}"/>
    <cellStyle name="Walutowy 5 4 2 2" xfId="3883" xr:uid="{00000000-0005-0000-0000-00002B0F0000}"/>
    <cellStyle name="Walutowy 5 4 3" xfId="3884" xr:uid="{00000000-0005-0000-0000-00002C0F0000}"/>
    <cellStyle name="Walutowy 5 4 3 2" xfId="3885" xr:uid="{00000000-0005-0000-0000-00002D0F0000}"/>
    <cellStyle name="Walutowy 5 4 4" xfId="3886" xr:uid="{00000000-0005-0000-0000-00002E0F0000}"/>
    <cellStyle name="Walutowy 5 4 5" xfId="3887" xr:uid="{00000000-0005-0000-0000-00002F0F0000}"/>
    <cellStyle name="Walutowy 5 4 6" xfId="3888" xr:uid="{00000000-0005-0000-0000-0000300F0000}"/>
    <cellStyle name="Walutowy 5 5" xfId="3889" xr:uid="{00000000-0005-0000-0000-0000310F0000}"/>
    <cellStyle name="Walutowy 5 5 2" xfId="3890" xr:uid="{00000000-0005-0000-0000-0000320F0000}"/>
    <cellStyle name="Walutowy 5 5 2 2" xfId="3891" xr:uid="{00000000-0005-0000-0000-0000330F0000}"/>
    <cellStyle name="Walutowy 5 5 3" xfId="3892" xr:uid="{00000000-0005-0000-0000-0000340F0000}"/>
    <cellStyle name="Walutowy 5 5 3 2" xfId="3893" xr:uid="{00000000-0005-0000-0000-0000350F0000}"/>
    <cellStyle name="Walutowy 5 5 4" xfId="3894" xr:uid="{00000000-0005-0000-0000-0000360F0000}"/>
    <cellStyle name="Walutowy 5 5 5" xfId="3895" xr:uid="{00000000-0005-0000-0000-0000370F0000}"/>
    <cellStyle name="Walutowy 5 5 6" xfId="3896" xr:uid="{00000000-0005-0000-0000-0000380F0000}"/>
    <cellStyle name="Walutowy 5 6" xfId="3897" xr:uid="{00000000-0005-0000-0000-0000390F0000}"/>
    <cellStyle name="Walutowy 5 6 2" xfId="3898" xr:uid="{00000000-0005-0000-0000-00003A0F0000}"/>
    <cellStyle name="Walutowy 5 7" xfId="3899" xr:uid="{00000000-0005-0000-0000-00003B0F0000}"/>
    <cellStyle name="Walutowy 5 7 2" xfId="3900" xr:uid="{00000000-0005-0000-0000-00003C0F0000}"/>
    <cellStyle name="Walutowy 5 8" xfId="3901" xr:uid="{00000000-0005-0000-0000-00003D0F0000}"/>
    <cellStyle name="Walutowy 5 8 2" xfId="3902" xr:uid="{00000000-0005-0000-0000-00003E0F0000}"/>
    <cellStyle name="Walutowy 5 9" xfId="3903" xr:uid="{00000000-0005-0000-0000-00003F0F0000}"/>
    <cellStyle name="Walutowy 6" xfId="3904" xr:uid="{00000000-0005-0000-0000-0000400F0000}"/>
    <cellStyle name="Walutowy 6 10" xfId="3905" xr:uid="{00000000-0005-0000-0000-0000410F0000}"/>
    <cellStyle name="Walutowy 6 2" xfId="3906" xr:uid="{00000000-0005-0000-0000-0000420F0000}"/>
    <cellStyle name="Walutowy 6 2 2" xfId="3907" xr:uid="{00000000-0005-0000-0000-0000430F0000}"/>
    <cellStyle name="Walutowy 6 2 2 2" xfId="3908" xr:uid="{00000000-0005-0000-0000-0000440F0000}"/>
    <cellStyle name="Walutowy 6 2 2 2 2" xfId="3909" xr:uid="{00000000-0005-0000-0000-0000450F0000}"/>
    <cellStyle name="Walutowy 6 2 2 3" xfId="3910" xr:uid="{00000000-0005-0000-0000-0000460F0000}"/>
    <cellStyle name="Walutowy 6 2 2 3 2" xfId="3911" xr:uid="{00000000-0005-0000-0000-0000470F0000}"/>
    <cellStyle name="Walutowy 6 2 2 4" xfId="3912" xr:uid="{00000000-0005-0000-0000-0000480F0000}"/>
    <cellStyle name="Walutowy 6 2 2 5" xfId="3913" xr:uid="{00000000-0005-0000-0000-0000490F0000}"/>
    <cellStyle name="Walutowy 6 2 2 6" xfId="3914" xr:uid="{00000000-0005-0000-0000-00004A0F0000}"/>
    <cellStyle name="Walutowy 6 2 3" xfId="3915" xr:uid="{00000000-0005-0000-0000-00004B0F0000}"/>
    <cellStyle name="Walutowy 6 2 3 2" xfId="3916" xr:uid="{00000000-0005-0000-0000-00004C0F0000}"/>
    <cellStyle name="Walutowy 6 2 3 2 2" xfId="3917" xr:uid="{00000000-0005-0000-0000-00004D0F0000}"/>
    <cellStyle name="Walutowy 6 2 3 3" xfId="3918" xr:uid="{00000000-0005-0000-0000-00004E0F0000}"/>
    <cellStyle name="Walutowy 6 2 3 3 2" xfId="3919" xr:uid="{00000000-0005-0000-0000-00004F0F0000}"/>
    <cellStyle name="Walutowy 6 2 3 4" xfId="3920" xr:uid="{00000000-0005-0000-0000-0000500F0000}"/>
    <cellStyle name="Walutowy 6 2 3 5" xfId="3921" xr:uid="{00000000-0005-0000-0000-0000510F0000}"/>
    <cellStyle name="Walutowy 6 2 3 6" xfId="3922" xr:uid="{00000000-0005-0000-0000-0000520F0000}"/>
    <cellStyle name="Walutowy 6 2 4" xfId="3923" xr:uid="{00000000-0005-0000-0000-0000530F0000}"/>
    <cellStyle name="Walutowy 6 2 4 2" xfId="3924" xr:uid="{00000000-0005-0000-0000-0000540F0000}"/>
    <cellStyle name="Walutowy 6 2 5" xfId="3925" xr:uid="{00000000-0005-0000-0000-0000550F0000}"/>
    <cellStyle name="Walutowy 6 2 5 2" xfId="3926" xr:uid="{00000000-0005-0000-0000-0000560F0000}"/>
    <cellStyle name="Walutowy 6 2 6" xfId="3927" xr:uid="{00000000-0005-0000-0000-0000570F0000}"/>
    <cellStyle name="Walutowy 6 2 6 2" xfId="3928" xr:uid="{00000000-0005-0000-0000-0000580F0000}"/>
    <cellStyle name="Walutowy 6 2 7" xfId="3929" xr:uid="{00000000-0005-0000-0000-0000590F0000}"/>
    <cellStyle name="Walutowy 6 2 8" xfId="3930" xr:uid="{00000000-0005-0000-0000-00005A0F0000}"/>
    <cellStyle name="Walutowy 6 3" xfId="3931" xr:uid="{00000000-0005-0000-0000-00005B0F0000}"/>
    <cellStyle name="Walutowy 6 3 2" xfId="3932" xr:uid="{00000000-0005-0000-0000-00005C0F0000}"/>
    <cellStyle name="Walutowy 6 3 2 2" xfId="3933" xr:uid="{00000000-0005-0000-0000-00005D0F0000}"/>
    <cellStyle name="Walutowy 6 3 2 2 2" xfId="3934" xr:uid="{00000000-0005-0000-0000-00005E0F0000}"/>
    <cellStyle name="Walutowy 6 3 2 3" xfId="3935" xr:uid="{00000000-0005-0000-0000-00005F0F0000}"/>
    <cellStyle name="Walutowy 6 3 2 3 2" xfId="3936" xr:uid="{00000000-0005-0000-0000-0000600F0000}"/>
    <cellStyle name="Walutowy 6 3 2 4" xfId="3937" xr:uid="{00000000-0005-0000-0000-0000610F0000}"/>
    <cellStyle name="Walutowy 6 3 2 5" xfId="3938" xr:uid="{00000000-0005-0000-0000-0000620F0000}"/>
    <cellStyle name="Walutowy 6 3 2 6" xfId="3939" xr:uid="{00000000-0005-0000-0000-0000630F0000}"/>
    <cellStyle name="Walutowy 6 3 3" xfId="3940" xr:uid="{00000000-0005-0000-0000-0000640F0000}"/>
    <cellStyle name="Walutowy 6 3 3 2" xfId="3941" xr:uid="{00000000-0005-0000-0000-0000650F0000}"/>
    <cellStyle name="Walutowy 6 3 3 2 2" xfId="3942" xr:uid="{00000000-0005-0000-0000-0000660F0000}"/>
    <cellStyle name="Walutowy 6 3 3 3" xfId="3943" xr:uid="{00000000-0005-0000-0000-0000670F0000}"/>
    <cellStyle name="Walutowy 6 3 3 3 2" xfId="3944" xr:uid="{00000000-0005-0000-0000-0000680F0000}"/>
    <cellStyle name="Walutowy 6 3 3 4" xfId="3945" xr:uid="{00000000-0005-0000-0000-0000690F0000}"/>
    <cellStyle name="Walutowy 6 3 3 5" xfId="3946" xr:uid="{00000000-0005-0000-0000-00006A0F0000}"/>
    <cellStyle name="Walutowy 6 3 3 6" xfId="3947" xr:uid="{00000000-0005-0000-0000-00006B0F0000}"/>
    <cellStyle name="Walutowy 6 3 4" xfId="3948" xr:uid="{00000000-0005-0000-0000-00006C0F0000}"/>
    <cellStyle name="Walutowy 6 3 4 2" xfId="3949" xr:uid="{00000000-0005-0000-0000-00006D0F0000}"/>
    <cellStyle name="Walutowy 6 3 5" xfId="3950" xr:uid="{00000000-0005-0000-0000-00006E0F0000}"/>
    <cellStyle name="Walutowy 6 3 5 2" xfId="3951" xr:uid="{00000000-0005-0000-0000-00006F0F0000}"/>
    <cellStyle name="Walutowy 6 3 6" xfId="3952" xr:uid="{00000000-0005-0000-0000-0000700F0000}"/>
    <cellStyle name="Walutowy 6 3 7" xfId="3953" xr:uid="{00000000-0005-0000-0000-0000710F0000}"/>
    <cellStyle name="Walutowy 6 3 8" xfId="3954" xr:uid="{00000000-0005-0000-0000-0000720F0000}"/>
    <cellStyle name="Walutowy 6 4" xfId="3955" xr:uid="{00000000-0005-0000-0000-0000730F0000}"/>
    <cellStyle name="Walutowy 6 4 2" xfId="3956" xr:uid="{00000000-0005-0000-0000-0000740F0000}"/>
    <cellStyle name="Walutowy 6 4 2 2" xfId="3957" xr:uid="{00000000-0005-0000-0000-0000750F0000}"/>
    <cellStyle name="Walutowy 6 4 3" xfId="3958" xr:uid="{00000000-0005-0000-0000-0000760F0000}"/>
    <cellStyle name="Walutowy 6 4 3 2" xfId="3959" xr:uid="{00000000-0005-0000-0000-0000770F0000}"/>
    <cellStyle name="Walutowy 6 4 4" xfId="3960" xr:uid="{00000000-0005-0000-0000-0000780F0000}"/>
    <cellStyle name="Walutowy 6 4 5" xfId="3961" xr:uid="{00000000-0005-0000-0000-0000790F0000}"/>
    <cellStyle name="Walutowy 6 4 6" xfId="3962" xr:uid="{00000000-0005-0000-0000-00007A0F0000}"/>
    <cellStyle name="Walutowy 6 5" xfId="3963" xr:uid="{00000000-0005-0000-0000-00007B0F0000}"/>
    <cellStyle name="Walutowy 6 5 2" xfId="3964" xr:uid="{00000000-0005-0000-0000-00007C0F0000}"/>
    <cellStyle name="Walutowy 6 5 2 2" xfId="3965" xr:uid="{00000000-0005-0000-0000-00007D0F0000}"/>
    <cellStyle name="Walutowy 6 5 3" xfId="3966" xr:uid="{00000000-0005-0000-0000-00007E0F0000}"/>
    <cellStyle name="Walutowy 6 5 3 2" xfId="3967" xr:uid="{00000000-0005-0000-0000-00007F0F0000}"/>
    <cellStyle name="Walutowy 6 5 4" xfId="3968" xr:uid="{00000000-0005-0000-0000-0000800F0000}"/>
    <cellStyle name="Walutowy 6 5 5" xfId="3969" xr:uid="{00000000-0005-0000-0000-0000810F0000}"/>
    <cellStyle name="Walutowy 6 5 6" xfId="3970" xr:uid="{00000000-0005-0000-0000-0000820F0000}"/>
    <cellStyle name="Walutowy 6 6" xfId="3971" xr:uid="{00000000-0005-0000-0000-0000830F0000}"/>
    <cellStyle name="Walutowy 6 6 2" xfId="3972" xr:uid="{00000000-0005-0000-0000-0000840F0000}"/>
    <cellStyle name="Walutowy 6 7" xfId="3973" xr:uid="{00000000-0005-0000-0000-0000850F0000}"/>
    <cellStyle name="Walutowy 6 7 2" xfId="3974" xr:uid="{00000000-0005-0000-0000-0000860F0000}"/>
    <cellStyle name="Walutowy 6 8" xfId="3975" xr:uid="{00000000-0005-0000-0000-0000870F0000}"/>
    <cellStyle name="Walutowy 6 8 2" xfId="3976" xr:uid="{00000000-0005-0000-0000-0000880F0000}"/>
    <cellStyle name="Walutowy 6 9" xfId="3977" xr:uid="{00000000-0005-0000-0000-0000890F0000}"/>
    <cellStyle name="Walutowy 7" xfId="3978" xr:uid="{00000000-0005-0000-0000-00008A0F0000}"/>
    <cellStyle name="Walutowy 7 2" xfId="3979" xr:uid="{00000000-0005-0000-0000-00008B0F0000}"/>
    <cellStyle name="Walutowy 7 2 2" xfId="3980" xr:uid="{00000000-0005-0000-0000-00008C0F0000}"/>
    <cellStyle name="Walutowy 7 2 2 2" xfId="3981" xr:uid="{00000000-0005-0000-0000-00008D0F0000}"/>
    <cellStyle name="Walutowy 7 2 3" xfId="3982" xr:uid="{00000000-0005-0000-0000-00008E0F0000}"/>
    <cellStyle name="Walutowy 7 2 3 2" xfId="3983" xr:uid="{00000000-0005-0000-0000-00008F0F0000}"/>
    <cellStyle name="Walutowy 7 2 4" xfId="3984" xr:uid="{00000000-0005-0000-0000-0000900F0000}"/>
    <cellStyle name="Walutowy 7 2 4 2" xfId="3985" xr:uid="{00000000-0005-0000-0000-0000910F0000}"/>
    <cellStyle name="Walutowy 7 2 5" xfId="3986" xr:uid="{00000000-0005-0000-0000-0000920F0000}"/>
    <cellStyle name="Walutowy 7 2 6" xfId="3987" xr:uid="{00000000-0005-0000-0000-0000930F0000}"/>
    <cellStyle name="Walutowy 7 3" xfId="3988" xr:uid="{00000000-0005-0000-0000-0000940F0000}"/>
    <cellStyle name="Walutowy 7 3 2" xfId="3989" xr:uid="{00000000-0005-0000-0000-0000950F0000}"/>
    <cellStyle name="Walutowy 7 3 2 2" xfId="3990" xr:uid="{00000000-0005-0000-0000-0000960F0000}"/>
    <cellStyle name="Walutowy 7 3 3" xfId="3991" xr:uid="{00000000-0005-0000-0000-0000970F0000}"/>
    <cellStyle name="Walutowy 7 3 3 2" xfId="3992" xr:uid="{00000000-0005-0000-0000-0000980F0000}"/>
    <cellStyle name="Walutowy 7 3 4" xfId="3993" xr:uid="{00000000-0005-0000-0000-0000990F0000}"/>
    <cellStyle name="Walutowy 7 3 5" xfId="3994" xr:uid="{00000000-0005-0000-0000-00009A0F0000}"/>
    <cellStyle name="Walutowy 7 3 6" xfId="3995" xr:uid="{00000000-0005-0000-0000-00009B0F0000}"/>
    <cellStyle name="Walutowy 7 4" xfId="3996" xr:uid="{00000000-0005-0000-0000-00009C0F0000}"/>
    <cellStyle name="Walutowy 7 4 2" xfId="3997" xr:uid="{00000000-0005-0000-0000-00009D0F0000}"/>
    <cellStyle name="Walutowy 7 5" xfId="3998" xr:uid="{00000000-0005-0000-0000-00009E0F0000}"/>
    <cellStyle name="Walutowy 7 5 2" xfId="3999" xr:uid="{00000000-0005-0000-0000-00009F0F0000}"/>
    <cellStyle name="Walutowy 7 6" xfId="4000" xr:uid="{00000000-0005-0000-0000-0000A00F0000}"/>
    <cellStyle name="Walutowy 7 6 2" xfId="4001" xr:uid="{00000000-0005-0000-0000-0000A10F0000}"/>
    <cellStyle name="Walutowy 7 7" xfId="4002" xr:uid="{00000000-0005-0000-0000-0000A20F0000}"/>
    <cellStyle name="Walutowy 7 8" xfId="4003" xr:uid="{00000000-0005-0000-0000-0000A30F0000}"/>
    <cellStyle name="Walutowy 8" xfId="4004" xr:uid="{00000000-0005-0000-0000-0000A40F0000}"/>
    <cellStyle name="Walutowy 8 2" xfId="4005" xr:uid="{00000000-0005-0000-0000-0000A50F0000}"/>
    <cellStyle name="Walutowy 8 2 2" xfId="4006" xr:uid="{00000000-0005-0000-0000-0000A60F0000}"/>
    <cellStyle name="Walutowy 8 2 2 2" xfId="4007" xr:uid="{00000000-0005-0000-0000-0000A70F0000}"/>
    <cellStyle name="Walutowy 8 2 3" xfId="4008" xr:uid="{00000000-0005-0000-0000-0000A80F0000}"/>
    <cellStyle name="Walutowy 8 2 3 2" xfId="4009" xr:uid="{00000000-0005-0000-0000-0000A90F0000}"/>
    <cellStyle name="Walutowy 8 2 4" xfId="4010" xr:uid="{00000000-0005-0000-0000-0000AA0F0000}"/>
    <cellStyle name="Walutowy 8 2 4 2" xfId="4011" xr:uid="{00000000-0005-0000-0000-0000AB0F0000}"/>
    <cellStyle name="Walutowy 8 2 5" xfId="4012" xr:uid="{00000000-0005-0000-0000-0000AC0F0000}"/>
    <cellStyle name="Walutowy 8 2 6" xfId="4013" xr:uid="{00000000-0005-0000-0000-0000AD0F0000}"/>
    <cellStyle name="Walutowy 8 3" xfId="4014" xr:uid="{00000000-0005-0000-0000-0000AE0F0000}"/>
    <cellStyle name="Walutowy 8 3 2" xfId="4015" xr:uid="{00000000-0005-0000-0000-0000AF0F0000}"/>
    <cellStyle name="Walutowy 8 3 2 2" xfId="4016" xr:uid="{00000000-0005-0000-0000-0000B00F0000}"/>
    <cellStyle name="Walutowy 8 3 3" xfId="4017" xr:uid="{00000000-0005-0000-0000-0000B10F0000}"/>
    <cellStyle name="Walutowy 8 3 3 2" xfId="4018" xr:uid="{00000000-0005-0000-0000-0000B20F0000}"/>
    <cellStyle name="Walutowy 8 3 4" xfId="4019" xr:uid="{00000000-0005-0000-0000-0000B30F0000}"/>
    <cellStyle name="Walutowy 8 3 5" xfId="4020" xr:uid="{00000000-0005-0000-0000-0000B40F0000}"/>
    <cellStyle name="Walutowy 8 3 6" xfId="4021" xr:uid="{00000000-0005-0000-0000-0000B50F0000}"/>
    <cellStyle name="Walutowy 8 4" xfId="4022" xr:uid="{00000000-0005-0000-0000-0000B60F0000}"/>
    <cellStyle name="Walutowy 8 4 2" xfId="4023" xr:uid="{00000000-0005-0000-0000-0000B70F0000}"/>
    <cellStyle name="Walutowy 8 5" xfId="4024" xr:uid="{00000000-0005-0000-0000-0000B80F0000}"/>
    <cellStyle name="Walutowy 8 5 2" xfId="4025" xr:uid="{00000000-0005-0000-0000-0000B90F0000}"/>
    <cellStyle name="Walutowy 8 6" xfId="4026" xr:uid="{00000000-0005-0000-0000-0000BA0F0000}"/>
    <cellStyle name="Walutowy 8 6 2" xfId="4027" xr:uid="{00000000-0005-0000-0000-0000BB0F0000}"/>
    <cellStyle name="Walutowy 8 7" xfId="4028" xr:uid="{00000000-0005-0000-0000-0000BC0F0000}"/>
    <cellStyle name="Walutowy 8 8" xfId="4029" xr:uid="{00000000-0005-0000-0000-0000BD0F0000}"/>
    <cellStyle name="Walutowy 9" xfId="4030" xr:uid="{00000000-0005-0000-0000-0000BE0F0000}"/>
    <cellStyle name="Walutowy 9 2" xfId="4031" xr:uid="{00000000-0005-0000-0000-0000BF0F0000}"/>
    <cellStyle name="Walutowy 9 2 2" xfId="4032" xr:uid="{00000000-0005-0000-0000-0000C00F0000}"/>
    <cellStyle name="Walutowy 9 3" xfId="4033" xr:uid="{00000000-0005-0000-0000-0000C10F0000}"/>
    <cellStyle name="Walutowy 9 3 2" xfId="4034" xr:uid="{00000000-0005-0000-0000-0000C20F0000}"/>
    <cellStyle name="Walutowy 9 4" xfId="4035" xr:uid="{00000000-0005-0000-0000-0000C30F0000}"/>
    <cellStyle name="Walutowy 9 5" xfId="4036" xr:uid="{00000000-0005-0000-0000-0000C40F0000}"/>
    <cellStyle name="Walutowy 9 6" xfId="4037" xr:uid="{00000000-0005-0000-0000-0000C50F0000}"/>
    <cellStyle name="Złe 2" xfId="4038" xr:uid="{00000000-0005-0000-0000-0000C60F0000}"/>
    <cellStyle name="Złe 2 2" xfId="4039" xr:uid="{00000000-0005-0000-0000-0000C70F0000}"/>
    <cellStyle name="Złe 2 3" xfId="4040" xr:uid="{00000000-0005-0000-0000-0000C80F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27</xdr:row>
      <xdr:rowOff>508000</xdr:rowOff>
    </xdr:from>
    <xdr:to>
      <xdr:col>15</xdr:col>
      <xdr:colOff>323850</xdr:colOff>
      <xdr:row>28</xdr:row>
      <xdr:rowOff>8891</xdr:rowOff>
    </xdr:to>
    <xdr:sp macro="" textlink="">
      <xdr:nvSpPr>
        <xdr:cNvPr id="2104" name="Text Box 7">
          <a:extLst>
            <a:ext uri="{FF2B5EF4-FFF2-40B4-BE49-F238E27FC236}">
              <a16:creationId xmlns:a16="http://schemas.microsoft.com/office/drawing/2014/main" id="{5A1610B6-57BC-4F5F-82B8-FDA913E605FA}"/>
            </a:ext>
          </a:extLst>
        </xdr:cNvPr>
        <xdr:cNvSpPr txBox="1">
          <a:spLocks noChangeArrowheads="1"/>
        </xdr:cNvSpPr>
      </xdr:nvSpPr>
      <xdr:spPr bwMode="auto">
        <a:xfrm>
          <a:off x="5734050" y="4724400"/>
          <a:ext cx="3238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20netto_rob%20(003).xlsx" TargetMode="External"/><Relationship Id="rId1" Type="http://schemas.openxmlformats.org/officeDocument/2006/relationships/externalLinkPath" Target="/Users/GSzczepaniak/AppData/Local/Microsoft/Windows/INetCache/Content.Outlook/GNJ0Y5SB/kredyty%20brutto%20i%20%20netto_rob%20(0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netto_rob%20(002).xlsx" TargetMode="External"/><Relationship Id="rId1" Type="http://schemas.openxmlformats.org/officeDocument/2006/relationships/externalLinkPath" Target="/Users/GSzczepaniak/AppData/Local/Microsoft/Windows/INetCache/Content.Outlook/GNJ0Y5SB/kredyty%20brutto%20i%20netto_rob%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kt tys zl"/>
      <sheetName val="pkt"/>
      <sheetName val="mieszkaniowe"/>
      <sheetName val="Arkusz1"/>
      <sheetName val="koszt_ryzyka_1222"/>
      <sheetName val="koszt_ryzyka"/>
      <sheetName val="kosz ryzyka farmy"/>
      <sheetName val="farmy"/>
      <sheetName val="Arkusz3"/>
      <sheetName val="2017"/>
      <sheetName val="2017 v2"/>
    </sheetNames>
    <sheetDataSet>
      <sheetData sheetId="0" refreshError="1">
        <row r="16">
          <cell r="B16">
            <v>1189858</v>
          </cell>
          <cell r="C16">
            <v>170031</v>
          </cell>
          <cell r="E16">
            <v>20014</v>
          </cell>
          <cell r="F16">
            <v>1774526</v>
          </cell>
        </row>
        <row r="18">
          <cell r="F18">
            <v>55</v>
          </cell>
        </row>
        <row r="22">
          <cell r="D22">
            <v>394623</v>
          </cell>
          <cell r="F22">
            <v>1774581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szt ryzyka"/>
      <sheetName val="mieszk tys zl"/>
      <sheetName val="mieszkaniowe"/>
      <sheetName val="Arkusz1"/>
      <sheetName val="koszt_ryzyka_1222"/>
      <sheetName val="koszt_ryzyka"/>
      <sheetName val="kosz ryzyka farmy"/>
      <sheetName val="farmy"/>
      <sheetName val="Arkusz3"/>
      <sheetName val="2017"/>
      <sheetName val="2017 v2"/>
    </sheetNames>
    <sheetDataSet>
      <sheetData sheetId="0" refreshError="1"/>
      <sheetData sheetId="1" refreshError="1">
        <row r="16">
          <cell r="B16">
            <v>1225607</v>
          </cell>
          <cell r="C16">
            <v>309054</v>
          </cell>
          <cell r="D16">
            <v>451094</v>
          </cell>
          <cell r="E16">
            <v>20397</v>
          </cell>
          <cell r="F16">
            <v>2006152</v>
          </cell>
        </row>
        <row r="18">
          <cell r="F18">
            <v>82</v>
          </cell>
        </row>
        <row r="19">
          <cell r="F19">
            <v>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2:D22"/>
  <sheetViews>
    <sheetView showGridLines="0" workbookViewId="0">
      <selection activeCell="E21" sqref="E21"/>
    </sheetView>
  </sheetViews>
  <sheetFormatPr defaultColWidth="9.1796875" defaultRowHeight="12.5"/>
  <cols>
    <col min="1" max="1" width="3.81640625" customWidth="1"/>
    <col min="2" max="2" width="35.453125" customWidth="1"/>
    <col min="3" max="4" width="20.54296875" customWidth="1"/>
  </cols>
  <sheetData>
    <row r="2" spans="2:4" ht="14">
      <c r="B2" s="3" t="s">
        <v>68</v>
      </c>
    </row>
    <row r="3" spans="2:4">
      <c r="B3" s="4" t="s">
        <v>67</v>
      </c>
    </row>
    <row r="5" spans="2:4" ht="27" customHeight="1">
      <c r="B5" s="9" t="s">
        <v>32</v>
      </c>
      <c r="C5" s="9" t="s">
        <v>33</v>
      </c>
      <c r="D5" s="9" t="s">
        <v>94</v>
      </c>
    </row>
    <row r="6" spans="2:4">
      <c r="B6" s="6" t="s">
        <v>69</v>
      </c>
      <c r="C6" s="7" t="s">
        <v>100</v>
      </c>
      <c r="D6" s="10" t="s">
        <v>97</v>
      </c>
    </row>
    <row r="7" spans="2:4">
      <c r="B7" s="6" t="s">
        <v>70</v>
      </c>
      <c r="C7" s="7" t="s">
        <v>73</v>
      </c>
      <c r="D7" s="10" t="s">
        <v>98</v>
      </c>
    </row>
    <row r="8" spans="2:4">
      <c r="B8" s="6" t="s">
        <v>71</v>
      </c>
      <c r="C8" s="7" t="s">
        <v>72</v>
      </c>
      <c r="D8" s="10" t="s">
        <v>71</v>
      </c>
    </row>
    <row r="9" spans="2:4">
      <c r="B9" s="6" t="s">
        <v>101</v>
      </c>
      <c r="C9" s="7" t="s">
        <v>120</v>
      </c>
      <c r="D9" s="10" t="s">
        <v>99</v>
      </c>
    </row>
    <row r="10" spans="2:4">
      <c r="B10" s="6" t="s">
        <v>3</v>
      </c>
      <c r="C10" s="7" t="s">
        <v>34</v>
      </c>
      <c r="D10" s="10" t="s">
        <v>584</v>
      </c>
    </row>
    <row r="11" spans="2:4">
      <c r="B11" s="6" t="s">
        <v>580</v>
      </c>
      <c r="C11" s="7" t="s">
        <v>579</v>
      </c>
      <c r="D11" s="10" t="s">
        <v>585</v>
      </c>
    </row>
    <row r="12" spans="2:4">
      <c r="B12" s="6" t="s">
        <v>10</v>
      </c>
      <c r="C12" s="7" t="s">
        <v>588</v>
      </c>
      <c r="D12" s="10" t="s">
        <v>586</v>
      </c>
    </row>
    <row r="13" spans="2:4">
      <c r="B13" s="6" t="s">
        <v>558</v>
      </c>
      <c r="C13" s="7" t="s">
        <v>559</v>
      </c>
      <c r="D13" s="10" t="s">
        <v>558</v>
      </c>
    </row>
    <row r="14" spans="2:4">
      <c r="B14" s="6" t="s">
        <v>575</v>
      </c>
      <c r="C14" s="7" t="s">
        <v>574</v>
      </c>
      <c r="D14" s="10" t="s">
        <v>575</v>
      </c>
    </row>
    <row r="15" spans="2:4">
      <c r="B15" s="6" t="s">
        <v>581</v>
      </c>
      <c r="C15" s="7" t="s">
        <v>564</v>
      </c>
      <c r="D15" s="10" t="s">
        <v>581</v>
      </c>
    </row>
    <row r="16" spans="2:4">
      <c r="B16" s="6" t="s">
        <v>562</v>
      </c>
      <c r="C16" s="7" t="s">
        <v>563</v>
      </c>
      <c r="D16" s="10" t="s">
        <v>562</v>
      </c>
    </row>
    <row r="17" spans="2:4">
      <c r="B17" s="6" t="s">
        <v>582</v>
      </c>
      <c r="C17" s="7" t="s">
        <v>589</v>
      </c>
      <c r="D17" s="10" t="s">
        <v>582</v>
      </c>
    </row>
    <row r="18" spans="2:4">
      <c r="B18" s="6" t="s">
        <v>583</v>
      </c>
      <c r="C18" s="7" t="s">
        <v>590</v>
      </c>
      <c r="D18" s="10" t="s">
        <v>583</v>
      </c>
    </row>
    <row r="19" spans="2:4">
      <c r="B19" s="6" t="s">
        <v>587</v>
      </c>
      <c r="C19" s="7" t="s">
        <v>591</v>
      </c>
      <c r="D19" s="10" t="s">
        <v>566</v>
      </c>
    </row>
    <row r="20" spans="2:4">
      <c r="B20" s="6" t="s">
        <v>671</v>
      </c>
      <c r="C20" s="7" t="s">
        <v>672</v>
      </c>
      <c r="D20" s="10" t="s">
        <v>671</v>
      </c>
    </row>
    <row r="21" spans="2:4" ht="150.65" customHeight="1">
      <c r="B21" s="82" t="s">
        <v>134</v>
      </c>
      <c r="C21" s="82"/>
      <c r="D21" s="82"/>
    </row>
    <row r="22" spans="2:4" ht="130.75" customHeight="1">
      <c r="B22" s="82" t="s">
        <v>199</v>
      </c>
      <c r="C22" s="82"/>
      <c r="D22" s="82"/>
    </row>
  </sheetData>
  <mergeCells count="2">
    <mergeCell ref="B21:D21"/>
    <mergeCell ref="B22:D22"/>
  </mergeCells>
  <hyperlinks>
    <hyperlink ref="D7" location="Wskaźniki!A1" display="Wskaźniki" xr:uid="{00000000-0004-0000-0000-000000000000}"/>
    <hyperlink ref="D8" location="Bilans!A1" display="Bilans" xr:uid="{00000000-0004-0000-0000-000001000000}"/>
    <hyperlink ref="D9" location="RZiS!A1" display="RZiS" xr:uid="{00000000-0004-0000-0000-000002000000}"/>
    <hyperlink ref="D6" location="'Wybrane dane'!A1" display="Wybrane dane" xr:uid="{00000000-0004-0000-0000-000003000000}"/>
    <hyperlink ref="C7" location="Wskaźniki!A1" display="Key ratios" xr:uid="{00000000-0004-0000-0000-000004000000}"/>
    <hyperlink ref="C8" location="Bilans!A1" display="Balance sheet" xr:uid="{00000000-0004-0000-0000-000005000000}"/>
    <hyperlink ref="C9" location="RZiS!A1" display="Income statement" xr:uid="{00000000-0004-0000-0000-000006000000}"/>
    <hyperlink ref="C6" location="'Wybrane dane'!A1" display="Wybrane dane" xr:uid="{00000000-0004-0000-0000-000007000000}"/>
    <hyperlink ref="C10" location="Odsetki!A1" display="Net interest income" xr:uid="{00000000-0004-0000-0000-000008000000}"/>
    <hyperlink ref="D10" location="Odsetki!A1" display="Odsetki" xr:uid="{00000000-0004-0000-0000-000009000000}"/>
    <hyperlink ref="C11" location="Prowizje!A1" display="Net fee icome" xr:uid="{00000000-0004-0000-0000-00000A000000}"/>
    <hyperlink ref="D11" location="Prowizje!A1" display="Prowizje" xr:uid="{00000000-0004-0000-0000-00000B000000}"/>
    <hyperlink ref="D12" location="Koszty!A1" display="Koszty" xr:uid="{00000000-0004-0000-0000-00000C000000}"/>
    <hyperlink ref="D13" location="Należności!A1" display="Należności" xr:uid="{00000000-0004-0000-0000-00000D000000}"/>
    <hyperlink ref="D14" location="Należności!B33" display="Kredyty mieszkaniowe" xr:uid="{00000000-0004-0000-0000-00000E000000}"/>
    <hyperlink ref="D15:D18" location="Należności!A1" display="Należności" xr:uid="{00000000-0004-0000-0000-00000F000000}"/>
    <hyperlink ref="D15" location="'Jakość portfela'!A1" display="Jakość portfela" xr:uid="{00000000-0004-0000-0000-000010000000}"/>
    <hyperlink ref="D16" location="Zobowiązania!A1" display="Zobowiązania" xr:uid="{00000000-0004-0000-0000-000011000000}"/>
    <hyperlink ref="D17" location="'Adekwatność kapitałowa'!A1" display="Adekwatność kapitałowa" xr:uid="{00000000-0004-0000-0000-000012000000}"/>
    <hyperlink ref="D18" location="'Skład Grupy Kapitałowej'!A1" display="Skład Grupy" xr:uid="{00000000-0004-0000-0000-000013000000}"/>
    <hyperlink ref="D19" location="'Segmenty działalności'!A1" display="Segmenty działalności" xr:uid="{00000000-0004-0000-0000-000015000000}"/>
    <hyperlink ref="D18:D19" location="'Segmenty działalności'!A1" display="Skład Grupy" xr:uid="{00000000-0004-0000-0000-000016000000}"/>
    <hyperlink ref="C12" location="Koszty!A1" display="G&amp;A Expensenses" xr:uid="{00000000-0004-0000-0000-000017000000}"/>
    <hyperlink ref="C13" location="Należności!A1" display="Receivables" xr:uid="{00000000-0004-0000-0000-000018000000}"/>
    <hyperlink ref="C14" location="Należności!B33" display="Housing loans" xr:uid="{00000000-0004-0000-0000-000019000000}"/>
    <hyperlink ref="C15:C18" location="Należności!A1" display="Należności" xr:uid="{00000000-0004-0000-0000-00001A000000}"/>
    <hyperlink ref="C15" location="'Jakość portfela'!A1" display="Quality of the loan portfolio" xr:uid="{00000000-0004-0000-0000-00001B000000}"/>
    <hyperlink ref="C16" location="Zobowiązania!A1" display="Liabilities" xr:uid="{00000000-0004-0000-0000-00001C000000}"/>
    <hyperlink ref="C17" location="'Adekwatność kapitałowa'!A1" display="Capital Adequacy" xr:uid="{00000000-0004-0000-0000-00001D000000}"/>
    <hyperlink ref="C18" location="'Segmenty działalności'!A1" display="Structure of the Group" xr:uid="{00000000-0004-0000-0000-00001E000000}"/>
    <hyperlink ref="C19" location="'Segmenty działalności'!A1" display="Reporting segments" xr:uid="{00000000-0004-0000-0000-000020000000}"/>
    <hyperlink ref="C18:C19" location="'Segmenty działalności'!A1" display="Skład Grupy" xr:uid="{00000000-0004-0000-0000-000021000000}"/>
    <hyperlink ref="C20" location="Zatrudnienie!A1" display="Reporting segments" xr:uid="{DA0FFFF3-75DB-4640-9EEA-B2263F9B74C5}"/>
    <hyperlink ref="D20" location="Zatrudnienie!A1" display="Zatrudnienie" xr:uid="{B659DE8D-5336-4BB3-9B37-DFAD5980EAE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V34"/>
  <sheetViews>
    <sheetView topLeftCell="C4" zoomScale="80" zoomScaleNormal="80" workbookViewId="0">
      <selection activeCell="D15" sqref="D15"/>
    </sheetView>
  </sheetViews>
  <sheetFormatPr defaultRowHeight="12.5"/>
  <cols>
    <col min="1" max="1" width="6.54296875" customWidth="1"/>
    <col min="2" max="2" width="47.81640625" customWidth="1"/>
    <col min="3" max="7" width="45.1796875" customWidth="1"/>
    <col min="8" max="8" width="38.81640625" customWidth="1"/>
    <col min="9" max="9" width="33.81640625" customWidth="1"/>
    <col min="10" max="10" width="27.453125" customWidth="1"/>
    <col min="11" max="11" width="23.81640625" customWidth="1"/>
    <col min="12" max="12" width="18.453125" customWidth="1"/>
    <col min="13" max="13" width="18" customWidth="1"/>
    <col min="14" max="20" width="12.81640625" customWidth="1"/>
    <col min="21" max="21" width="11.1796875" customWidth="1"/>
    <col min="22" max="22" width="12.453125" customWidth="1"/>
  </cols>
  <sheetData>
    <row r="1" spans="2:22">
      <c r="B1" s="2" t="s">
        <v>95</v>
      </c>
      <c r="C1" s="2" t="s">
        <v>96</v>
      </c>
      <c r="D1" s="2"/>
      <c r="E1" s="2"/>
      <c r="F1" s="2"/>
      <c r="G1" s="2"/>
      <c r="H1" s="2"/>
      <c r="I1" s="2"/>
      <c r="J1" s="2"/>
      <c r="K1" s="2"/>
      <c r="L1" s="2"/>
      <c r="M1" s="2"/>
    </row>
    <row r="3" spans="2:22" ht="14">
      <c r="B3" s="24" t="s">
        <v>389</v>
      </c>
      <c r="C3" s="24"/>
      <c r="D3" s="24"/>
      <c r="E3" s="24"/>
      <c r="F3" s="24"/>
      <c r="G3" s="24"/>
      <c r="H3" s="24"/>
      <c r="I3" s="24"/>
      <c r="J3" s="24"/>
      <c r="K3" s="24"/>
      <c r="L3" s="24"/>
      <c r="M3" s="24"/>
    </row>
    <row r="4" spans="2:22">
      <c r="B4" s="4" t="s">
        <v>564</v>
      </c>
      <c r="C4" s="4"/>
      <c r="D4" s="4"/>
      <c r="E4" s="4"/>
      <c r="F4" s="4"/>
      <c r="G4" s="4"/>
      <c r="H4" s="4"/>
      <c r="I4" s="4"/>
      <c r="J4" s="4"/>
      <c r="K4" s="4"/>
      <c r="L4" s="4"/>
      <c r="M4" s="4"/>
    </row>
    <row r="5" spans="2:22" ht="14.5">
      <c r="B5" s="25"/>
      <c r="C5" s="25"/>
      <c r="D5" s="25"/>
      <c r="E5" s="25"/>
      <c r="F5" s="25"/>
      <c r="G5" s="25"/>
      <c r="H5" s="25"/>
      <c r="I5" s="25"/>
      <c r="J5" s="25"/>
      <c r="K5" s="25"/>
      <c r="L5" s="25"/>
      <c r="M5" s="25"/>
    </row>
    <row r="6" spans="2:22">
      <c r="B6" s="11" t="s">
        <v>103</v>
      </c>
      <c r="C6" s="11" t="s">
        <v>102</v>
      </c>
      <c r="D6" s="11"/>
      <c r="E6" s="11"/>
      <c r="F6" s="11"/>
      <c r="G6" s="11"/>
      <c r="H6" s="11"/>
      <c r="I6" s="11"/>
      <c r="J6" s="11"/>
      <c r="K6" s="11"/>
      <c r="L6" s="11"/>
      <c r="M6" s="11"/>
    </row>
    <row r="7" spans="2:22">
      <c r="B7" s="26" t="s">
        <v>0</v>
      </c>
      <c r="C7" s="42" t="s">
        <v>56</v>
      </c>
      <c r="D7" s="43" t="s">
        <v>750</v>
      </c>
      <c r="E7" s="43" t="s">
        <v>743</v>
      </c>
      <c r="F7" s="43" t="s">
        <v>739</v>
      </c>
      <c r="G7" s="43" t="s">
        <v>734</v>
      </c>
      <c r="H7" s="43" t="s">
        <v>722</v>
      </c>
      <c r="I7" s="43" t="s">
        <v>711</v>
      </c>
      <c r="J7" s="43" t="s">
        <v>704</v>
      </c>
      <c r="K7" s="43" t="s">
        <v>701</v>
      </c>
      <c r="L7" s="43" t="s">
        <v>686</v>
      </c>
      <c r="M7" s="43" t="s">
        <v>680</v>
      </c>
      <c r="N7" s="43" t="s">
        <v>594</v>
      </c>
      <c r="O7" s="43" t="s">
        <v>368</v>
      </c>
      <c r="P7" s="43" t="s">
        <v>367</v>
      </c>
      <c r="Q7" s="43" t="s">
        <v>366</v>
      </c>
      <c r="R7" s="43" t="s">
        <v>663</v>
      </c>
      <c r="T7" s="43" t="s">
        <v>365</v>
      </c>
      <c r="U7" s="43" t="s">
        <v>364</v>
      </c>
      <c r="V7" s="43" t="s">
        <v>388</v>
      </c>
    </row>
    <row r="8" spans="2:22" ht="15.65" customHeight="1">
      <c r="B8" s="6" t="s">
        <v>387</v>
      </c>
      <c r="C8" s="45" t="s">
        <v>456</v>
      </c>
      <c r="D8" s="28"/>
      <c r="E8" s="28"/>
      <c r="F8" s="28"/>
      <c r="G8" s="28"/>
      <c r="H8" s="28"/>
      <c r="I8" s="28"/>
      <c r="J8" s="28"/>
      <c r="K8" s="28"/>
      <c r="L8" s="28"/>
      <c r="M8" s="28"/>
      <c r="N8" s="28"/>
      <c r="O8" s="28"/>
      <c r="P8" s="28"/>
      <c r="Q8" s="28"/>
      <c r="R8" s="28"/>
      <c r="T8" s="28"/>
      <c r="U8" s="28"/>
      <c r="V8" s="28"/>
    </row>
    <row r="9" spans="2:22" ht="20">
      <c r="B9" s="6" t="s">
        <v>386</v>
      </c>
      <c r="C9" s="45" t="s">
        <v>457</v>
      </c>
      <c r="D9" s="28">
        <v>9716976</v>
      </c>
      <c r="E9" s="28">
        <v>10078799</v>
      </c>
      <c r="F9" s="28">
        <v>10205335</v>
      </c>
      <c r="G9" s="28">
        <v>10176579</v>
      </c>
      <c r="H9" s="28">
        <f>H10+H11</f>
        <v>9787060</v>
      </c>
      <c r="I9" s="28">
        <v>9730304</v>
      </c>
      <c r="J9" s="28">
        <f>J10+J11</f>
        <v>9864320</v>
      </c>
      <c r="K9" s="28">
        <v>10375799</v>
      </c>
      <c r="L9" s="28">
        <f>(L10+L11)</f>
        <v>10972978</v>
      </c>
      <c r="M9" s="28">
        <v>10970332</v>
      </c>
      <c r="N9" s="28">
        <v>11351243</v>
      </c>
      <c r="O9" s="28">
        <v>11146432</v>
      </c>
      <c r="P9" s="28">
        <v>10905040</v>
      </c>
      <c r="Q9" s="28">
        <v>10740555</v>
      </c>
      <c r="R9" s="28">
        <v>10864942</v>
      </c>
      <c r="T9" s="28">
        <v>10983679</v>
      </c>
      <c r="U9" s="28">
        <v>11128284</v>
      </c>
      <c r="V9" s="28">
        <v>10314827</v>
      </c>
    </row>
    <row r="10" spans="2:22" ht="21">
      <c r="B10" s="6" t="s">
        <v>385</v>
      </c>
      <c r="C10" s="45" t="s">
        <v>458</v>
      </c>
      <c r="D10" s="28">
        <v>8129055</v>
      </c>
      <c r="E10" s="28">
        <v>8954706</v>
      </c>
      <c r="F10" s="28">
        <v>9127923</v>
      </c>
      <c r="G10" s="28">
        <v>8915035</v>
      </c>
      <c r="H10" s="28">
        <v>8826262</v>
      </c>
      <c r="I10" s="28">
        <v>8717691</v>
      </c>
      <c r="J10" s="28">
        <v>8827267</v>
      </c>
      <c r="K10" s="28">
        <v>9301183</v>
      </c>
      <c r="L10" s="28">
        <v>9573364</v>
      </c>
      <c r="M10" s="28">
        <v>9273619</v>
      </c>
      <c r="N10" s="28">
        <v>9544498</v>
      </c>
      <c r="O10" s="28">
        <v>9883695</v>
      </c>
      <c r="P10" s="28">
        <v>8581217</v>
      </c>
      <c r="Q10" s="28">
        <v>8241235</v>
      </c>
      <c r="R10" s="28">
        <v>8475354</v>
      </c>
      <c r="T10" s="28">
        <v>8582957</v>
      </c>
      <c r="U10" s="28">
        <v>8691476</v>
      </c>
      <c r="V10" s="28">
        <v>8291717</v>
      </c>
    </row>
    <row r="11" spans="2:22" ht="21">
      <c r="B11" s="6" t="s">
        <v>384</v>
      </c>
      <c r="C11" s="45" t="s">
        <v>459</v>
      </c>
      <c r="D11" s="28">
        <v>1587921</v>
      </c>
      <c r="E11" s="28">
        <v>1124093</v>
      </c>
      <c r="F11" s="28">
        <v>1077412</v>
      </c>
      <c r="G11" s="28">
        <v>1261544</v>
      </c>
      <c r="H11" s="28">
        <v>960798</v>
      </c>
      <c r="I11" s="28">
        <v>1012613</v>
      </c>
      <c r="J11" s="28">
        <v>1037053</v>
      </c>
      <c r="K11" s="28">
        <v>1074616</v>
      </c>
      <c r="L11" s="28">
        <v>1399614</v>
      </c>
      <c r="M11" s="28">
        <v>1696713</v>
      </c>
      <c r="N11" s="28">
        <v>1806745</v>
      </c>
      <c r="O11" s="28">
        <v>1262737</v>
      </c>
      <c r="P11" s="28">
        <v>2323823</v>
      </c>
      <c r="Q11" s="28">
        <v>2499320</v>
      </c>
      <c r="R11" s="28">
        <v>2389588</v>
      </c>
      <c r="T11" s="28">
        <v>2400722</v>
      </c>
      <c r="U11" s="28">
        <v>2436808</v>
      </c>
      <c r="V11" s="28">
        <v>2023110</v>
      </c>
    </row>
    <row r="12" spans="2:22" ht="31.5">
      <c r="B12" s="6" t="s">
        <v>383</v>
      </c>
      <c r="C12" s="45" t="s">
        <v>460</v>
      </c>
      <c r="D12" s="28">
        <v>0</v>
      </c>
      <c r="E12" s="28">
        <v>0</v>
      </c>
      <c r="F12" s="28">
        <v>0</v>
      </c>
      <c r="G12" s="28">
        <v>0</v>
      </c>
      <c r="H12" s="28">
        <v>0</v>
      </c>
      <c r="I12" s="28">
        <v>0</v>
      </c>
      <c r="J12" s="28">
        <v>0</v>
      </c>
      <c r="K12" s="28" t="s">
        <v>31</v>
      </c>
      <c r="L12" s="28">
        <v>0</v>
      </c>
      <c r="M12" s="28">
        <v>19958</v>
      </c>
      <c r="N12" s="28">
        <v>16708</v>
      </c>
      <c r="O12" s="28">
        <v>22382</v>
      </c>
      <c r="P12" s="28">
        <v>21849</v>
      </c>
      <c r="Q12" s="28">
        <v>19722</v>
      </c>
      <c r="R12" s="28">
        <v>190555</v>
      </c>
      <c r="T12" s="28">
        <v>337120</v>
      </c>
      <c r="U12" s="28">
        <v>402594</v>
      </c>
      <c r="V12" s="28">
        <v>772254</v>
      </c>
    </row>
    <row r="13" spans="2:22" ht="21">
      <c r="B13" s="6" t="s">
        <v>382</v>
      </c>
      <c r="C13" s="45" t="s">
        <v>461</v>
      </c>
      <c r="D13" s="28">
        <v>1639584</v>
      </c>
      <c r="E13" s="28">
        <v>1539105</v>
      </c>
      <c r="F13" s="28">
        <v>1576407</v>
      </c>
      <c r="G13" s="28">
        <v>1522157</v>
      </c>
      <c r="H13" s="28">
        <v>1774897</v>
      </c>
      <c r="I13" s="28">
        <v>1749815</v>
      </c>
      <c r="J13" s="28">
        <v>1783959</v>
      </c>
      <c r="K13" s="28">
        <v>1813402</v>
      </c>
      <c r="L13" s="28">
        <v>2089979</v>
      </c>
      <c r="M13" s="28">
        <v>1934049</v>
      </c>
      <c r="N13" s="28">
        <v>1689838</v>
      </c>
      <c r="O13" s="28">
        <v>1757830</v>
      </c>
      <c r="P13" s="28">
        <v>1702427</v>
      </c>
      <c r="Q13" s="28">
        <v>1705806</v>
      </c>
      <c r="R13" s="28">
        <v>1907440</v>
      </c>
      <c r="T13" s="28">
        <v>1709690</v>
      </c>
      <c r="U13" s="28">
        <v>1601327</v>
      </c>
      <c r="V13" s="28">
        <v>1656193</v>
      </c>
    </row>
    <row r="14" spans="2:22" ht="21">
      <c r="B14" s="6" t="s">
        <v>758</v>
      </c>
      <c r="C14" s="45"/>
      <c r="D14" s="28">
        <v>128758</v>
      </c>
      <c r="E14" s="28">
        <v>94997</v>
      </c>
      <c r="F14" s="28"/>
      <c r="G14" s="28"/>
      <c r="H14" s="28"/>
      <c r="I14" s="28"/>
      <c r="J14" s="28"/>
      <c r="K14" s="28"/>
      <c r="L14" s="28"/>
      <c r="M14" s="28"/>
      <c r="N14" s="28"/>
      <c r="O14" s="28"/>
      <c r="P14" s="28"/>
      <c r="Q14" s="28"/>
      <c r="R14" s="28"/>
      <c r="T14" s="28"/>
      <c r="U14" s="28"/>
      <c r="V14" s="28"/>
    </row>
    <row r="15" spans="2:22" ht="21">
      <c r="B15" s="6" t="s">
        <v>381</v>
      </c>
      <c r="C15" s="45" t="s">
        <v>462</v>
      </c>
      <c r="D15" s="28">
        <v>11485318</v>
      </c>
      <c r="E15" s="28">
        <v>11712901</v>
      </c>
      <c r="F15" s="28">
        <v>11781742</v>
      </c>
      <c r="G15" s="28">
        <v>11698736</v>
      </c>
      <c r="H15" s="28">
        <f>SUM(H9,H12,H13)</f>
        <v>11561957</v>
      </c>
      <c r="I15" s="28">
        <v>11480119</v>
      </c>
      <c r="J15" s="28">
        <f>SUM(J9,J12,J13)</f>
        <v>11648279</v>
      </c>
      <c r="K15" s="28">
        <v>12189201</v>
      </c>
      <c r="L15" s="28">
        <f>SUM(L9,L12,L13)</f>
        <v>13062957</v>
      </c>
      <c r="M15" s="28">
        <v>12924339</v>
      </c>
      <c r="N15" s="28">
        <v>13057789</v>
      </c>
      <c r="O15" s="28">
        <v>12926644</v>
      </c>
      <c r="P15" s="28">
        <v>12629316</v>
      </c>
      <c r="Q15" s="28">
        <v>12466083</v>
      </c>
      <c r="R15" s="28">
        <f>SUM(R9,R12,R13)</f>
        <v>12962937</v>
      </c>
      <c r="T15" s="28">
        <v>13030489</v>
      </c>
      <c r="U15" s="28">
        <v>13132205</v>
      </c>
      <c r="V15" s="28">
        <v>12743274</v>
      </c>
    </row>
    <row r="16" spans="2:22">
      <c r="B16" s="6" t="s">
        <v>380</v>
      </c>
      <c r="C16" s="45" t="s">
        <v>463</v>
      </c>
      <c r="D16" s="28"/>
      <c r="E16" s="28"/>
      <c r="F16" s="28"/>
      <c r="G16" s="28"/>
      <c r="H16" s="28"/>
      <c r="I16" s="28"/>
      <c r="J16" s="28"/>
      <c r="K16" s="28"/>
      <c r="L16" s="28"/>
      <c r="M16" s="28"/>
      <c r="N16" s="28"/>
      <c r="O16" s="28"/>
      <c r="P16" s="28"/>
      <c r="Q16" s="28"/>
      <c r="R16" s="28"/>
      <c r="T16" s="28"/>
      <c r="U16" s="28"/>
      <c r="V16" s="28"/>
    </row>
    <row r="17" spans="2:22">
      <c r="B17" s="6" t="s">
        <v>379</v>
      </c>
      <c r="C17" s="45" t="s">
        <v>464</v>
      </c>
      <c r="D17" s="28">
        <v>-105382</v>
      </c>
      <c r="E17" s="28">
        <v>-120629</v>
      </c>
      <c r="F17" s="28">
        <v>-123654</v>
      </c>
      <c r="G17" s="28">
        <v>-117170</v>
      </c>
      <c r="H17" s="28">
        <v>-99400</v>
      </c>
      <c r="I17" s="28">
        <v>-99194</v>
      </c>
      <c r="J17" s="28">
        <v>-91368</v>
      </c>
      <c r="K17" s="28">
        <v>-97079</v>
      </c>
      <c r="L17" s="28">
        <v>-87799</v>
      </c>
      <c r="M17" s="28">
        <v>-89693</v>
      </c>
      <c r="N17" s="28">
        <v>-81917</v>
      </c>
      <c r="O17" s="28">
        <v>-88097</v>
      </c>
      <c r="P17" s="28">
        <v>-84694</v>
      </c>
      <c r="Q17" s="28">
        <v>-77140</v>
      </c>
      <c r="R17" s="28">
        <v>-80711</v>
      </c>
      <c r="T17" s="28">
        <v>-84772</v>
      </c>
      <c r="U17" s="28">
        <v>-79182</v>
      </c>
      <c r="V17" s="28">
        <v>-59012</v>
      </c>
    </row>
    <row r="18" spans="2:22">
      <c r="B18" s="6" t="s">
        <v>378</v>
      </c>
      <c r="C18" s="45" t="s">
        <v>465</v>
      </c>
      <c r="D18" s="28">
        <v>-81803</v>
      </c>
      <c r="E18" s="28">
        <v>-58518</v>
      </c>
      <c r="F18" s="28">
        <v>-65598</v>
      </c>
      <c r="G18" s="28">
        <v>-78490</v>
      </c>
      <c r="H18" s="28">
        <v>-49264</v>
      </c>
      <c r="I18" s="28">
        <v>-55318</v>
      </c>
      <c r="J18" s="28">
        <v>-51072</v>
      </c>
      <c r="K18" s="28">
        <v>-57275</v>
      </c>
      <c r="L18" s="28">
        <v>-68441</v>
      </c>
      <c r="M18" s="28">
        <v>-89197</v>
      </c>
      <c r="N18" s="28">
        <v>-100732</v>
      </c>
      <c r="O18" s="28">
        <v>-80534</v>
      </c>
      <c r="P18" s="28">
        <v>-131586</v>
      </c>
      <c r="Q18" s="28">
        <v>-141601</v>
      </c>
      <c r="R18" s="28">
        <v>-128228</v>
      </c>
      <c r="T18" s="28">
        <v>-126123</v>
      </c>
      <c r="U18" s="28">
        <v>-124948</v>
      </c>
      <c r="V18" s="28">
        <v>-107416</v>
      </c>
    </row>
    <row r="19" spans="2:22" ht="21">
      <c r="B19" s="6" t="s">
        <v>377</v>
      </c>
      <c r="C19" s="45" t="s">
        <v>466</v>
      </c>
      <c r="D19" s="28">
        <v>0</v>
      </c>
      <c r="E19" s="28">
        <v>0</v>
      </c>
      <c r="F19" s="28">
        <v>0</v>
      </c>
      <c r="G19" s="28">
        <v>0</v>
      </c>
      <c r="H19" s="28">
        <v>0</v>
      </c>
      <c r="I19" s="28">
        <v>0</v>
      </c>
      <c r="J19" s="28">
        <v>0</v>
      </c>
      <c r="K19" s="28" t="s">
        <v>31</v>
      </c>
      <c r="L19" s="28">
        <v>0</v>
      </c>
      <c r="M19" s="28">
        <v>-388</v>
      </c>
      <c r="N19" s="28">
        <v>-344</v>
      </c>
      <c r="O19" s="28">
        <v>-588</v>
      </c>
      <c r="P19" s="28">
        <v>-476</v>
      </c>
      <c r="Q19" s="28">
        <v>-464</v>
      </c>
      <c r="R19" s="28">
        <v>-7272</v>
      </c>
      <c r="T19" s="28">
        <v>-10245</v>
      </c>
      <c r="U19" s="28">
        <v>-11511</v>
      </c>
      <c r="V19" s="28">
        <v>-23346</v>
      </c>
    </row>
    <row r="20" spans="2:22" ht="21">
      <c r="B20" s="6" t="s">
        <v>376</v>
      </c>
      <c r="C20" s="45" t="s">
        <v>467</v>
      </c>
      <c r="D20" s="28">
        <v>-787440</v>
      </c>
      <c r="E20" s="28">
        <v>-800179</v>
      </c>
      <c r="F20" s="28">
        <v>-743374</v>
      </c>
      <c r="G20" s="28">
        <v>-722465</v>
      </c>
      <c r="H20" s="28">
        <v>-897904</v>
      </c>
      <c r="I20" s="28">
        <v>-924301</v>
      </c>
      <c r="J20" s="28">
        <v>-976323</v>
      </c>
      <c r="K20" s="28">
        <v>-954890</v>
      </c>
      <c r="L20" s="28">
        <v>-1110823</v>
      </c>
      <c r="M20" s="28">
        <v>-1075522</v>
      </c>
      <c r="N20" s="28">
        <v>-984840</v>
      </c>
      <c r="O20" s="28">
        <v>-953407</v>
      </c>
      <c r="P20" s="28">
        <v>-930114</v>
      </c>
      <c r="Q20" s="28">
        <v>-886231</v>
      </c>
      <c r="R20" s="28">
        <v>-1032317</v>
      </c>
      <c r="T20" s="28">
        <v>-981869</v>
      </c>
      <c r="U20" s="28">
        <v>-955372</v>
      </c>
      <c r="V20" s="28">
        <v>-853659</v>
      </c>
    </row>
    <row r="21" spans="2:22">
      <c r="B21" s="6" t="s">
        <v>375</v>
      </c>
      <c r="C21" s="45" t="s">
        <v>468</v>
      </c>
      <c r="D21" s="28">
        <v>-966848</v>
      </c>
      <c r="E21" s="28">
        <v>-958086</v>
      </c>
      <c r="F21" s="28">
        <v>-932626</v>
      </c>
      <c r="G21" s="28">
        <v>-918125</v>
      </c>
      <c r="H21" s="28">
        <f>SUM(H17,H18,H19,H20)</f>
        <v>-1046568</v>
      </c>
      <c r="I21" s="28">
        <v>-1078813</v>
      </c>
      <c r="J21" s="28">
        <f>SUM(J17,J18,J19,J20)</f>
        <v>-1118763</v>
      </c>
      <c r="K21" s="28">
        <v>-1109244</v>
      </c>
      <c r="L21" s="28">
        <f>SUM(L17,L18,L19,L20)</f>
        <v>-1267063</v>
      </c>
      <c r="M21" s="28">
        <v>-1254800</v>
      </c>
      <c r="N21" s="28">
        <v>-1167833</v>
      </c>
      <c r="O21" s="28">
        <v>-1122626</v>
      </c>
      <c r="P21" s="28">
        <v>-1146870</v>
      </c>
      <c r="Q21" s="28">
        <v>-1105436</v>
      </c>
      <c r="R21" s="28">
        <f>SUM(R17,R18,R19,R20)</f>
        <v>-1248528</v>
      </c>
      <c r="T21" s="28">
        <v>-1203009</v>
      </c>
      <c r="U21" s="28">
        <v>-1171013</v>
      </c>
      <c r="V21" s="28">
        <v>-1043433</v>
      </c>
    </row>
    <row r="22" spans="2:22" ht="21">
      <c r="B22" s="6" t="s">
        <v>374</v>
      </c>
      <c r="C22" s="45" t="s">
        <v>469</v>
      </c>
      <c r="D22" s="28">
        <v>10518470</v>
      </c>
      <c r="E22" s="28">
        <v>10754815</v>
      </c>
      <c r="F22" s="28">
        <v>10849116</v>
      </c>
      <c r="G22" s="28">
        <v>10780611</v>
      </c>
      <c r="H22" s="28">
        <f>H15+H21</f>
        <v>10515389</v>
      </c>
      <c r="I22" s="28">
        <v>10401306</v>
      </c>
      <c r="J22" s="28">
        <f>J15+J21</f>
        <v>10529516</v>
      </c>
      <c r="K22" s="28">
        <v>11079957</v>
      </c>
      <c r="L22" s="28">
        <f>L15+L21</f>
        <v>11795894</v>
      </c>
      <c r="M22" s="28">
        <v>11669539</v>
      </c>
      <c r="N22" s="28">
        <v>11889956</v>
      </c>
      <c r="O22" s="28">
        <v>11804018</v>
      </c>
      <c r="P22" s="28">
        <v>11482446</v>
      </c>
      <c r="Q22" s="28">
        <v>11360647</v>
      </c>
      <c r="R22" s="28">
        <f>R15+R21</f>
        <v>11714409</v>
      </c>
      <c r="T22" s="28">
        <v>11827480</v>
      </c>
      <c r="U22" s="28">
        <v>11961192</v>
      </c>
      <c r="V22" s="28">
        <v>11699841</v>
      </c>
    </row>
    <row r="23" spans="2:22" ht="21">
      <c r="B23" s="6" t="s">
        <v>373</v>
      </c>
      <c r="C23" s="45" t="s">
        <v>470</v>
      </c>
      <c r="D23" s="28"/>
      <c r="E23" s="28"/>
      <c r="F23" s="28"/>
      <c r="G23" s="28"/>
      <c r="H23" s="28"/>
      <c r="I23" s="28"/>
      <c r="J23" s="28"/>
      <c r="K23" s="28"/>
      <c r="L23" s="28"/>
      <c r="M23" s="28"/>
      <c r="N23" s="28"/>
      <c r="O23" s="28"/>
      <c r="P23" s="28"/>
      <c r="Q23" s="28"/>
      <c r="R23" s="28"/>
      <c r="T23" s="28"/>
      <c r="U23" s="28"/>
      <c r="V23" s="28"/>
    </row>
    <row r="24" spans="2:22">
      <c r="B24" s="6" t="s">
        <v>372</v>
      </c>
      <c r="C24" s="45" t="s">
        <v>471</v>
      </c>
      <c r="D24" s="28">
        <v>50</v>
      </c>
      <c r="E24" s="28">
        <v>72</v>
      </c>
      <c r="F24" s="28">
        <v>99</v>
      </c>
      <c r="G24" s="28">
        <v>139</v>
      </c>
      <c r="H24" s="28">
        <v>174</v>
      </c>
      <c r="I24" s="28">
        <v>215</v>
      </c>
      <c r="J24" s="28">
        <v>271</v>
      </c>
      <c r="K24" s="28">
        <v>3050</v>
      </c>
      <c r="L24" s="28">
        <v>5809</v>
      </c>
      <c r="M24" s="28">
        <v>8534</v>
      </c>
      <c r="N24" s="28">
        <v>11314</v>
      </c>
      <c r="O24" s="28">
        <v>14111</v>
      </c>
      <c r="P24" s="28">
        <v>17038</v>
      </c>
      <c r="Q24" s="28">
        <v>19839</v>
      </c>
      <c r="R24" s="28">
        <v>22688</v>
      </c>
      <c r="T24" s="28">
        <v>25514</v>
      </c>
      <c r="U24" s="28">
        <v>38285</v>
      </c>
      <c r="V24" s="28">
        <v>104653</v>
      </c>
    </row>
    <row r="25" spans="2:22" ht="21">
      <c r="B25" s="6" t="s">
        <v>371</v>
      </c>
      <c r="C25" s="45" t="s">
        <v>472</v>
      </c>
      <c r="D25" s="28">
        <v>50</v>
      </c>
      <c r="E25" s="28">
        <v>72</v>
      </c>
      <c r="F25" s="28">
        <v>99</v>
      </c>
      <c r="G25" s="28">
        <v>139</v>
      </c>
      <c r="H25" s="28">
        <f>H24</f>
        <v>174</v>
      </c>
      <c r="I25" s="28">
        <v>215</v>
      </c>
      <c r="J25" s="28">
        <f>J24</f>
        <v>271</v>
      </c>
      <c r="K25" s="28">
        <v>3050</v>
      </c>
      <c r="L25" s="28">
        <f>L24</f>
        <v>5809</v>
      </c>
      <c r="M25" s="28">
        <v>8534</v>
      </c>
      <c r="N25" s="28">
        <v>11314</v>
      </c>
      <c r="O25" s="28">
        <v>14111</v>
      </c>
      <c r="P25" s="28">
        <v>17038</v>
      </c>
      <c r="Q25" s="28">
        <v>19839</v>
      </c>
      <c r="R25" s="28">
        <f>R24</f>
        <v>22688</v>
      </c>
      <c r="T25" s="28">
        <v>25514</v>
      </c>
      <c r="U25" s="28">
        <v>38285</v>
      </c>
      <c r="V25" s="28">
        <v>104653</v>
      </c>
    </row>
    <row r="26" spans="2:22">
      <c r="B26" s="6" t="s">
        <v>345</v>
      </c>
      <c r="C26" s="45" t="s">
        <v>473</v>
      </c>
      <c r="D26" s="28">
        <v>31048</v>
      </c>
      <c r="E26" s="28">
        <v>31784</v>
      </c>
      <c r="F26" s="28">
        <v>34744</v>
      </c>
      <c r="G26" s="28">
        <v>34296</v>
      </c>
      <c r="H26" s="28">
        <v>3495</v>
      </c>
      <c r="I26" s="28">
        <v>34312</v>
      </c>
      <c r="J26" s="28">
        <v>36100</v>
      </c>
      <c r="K26" s="28">
        <v>36251</v>
      </c>
      <c r="L26" s="28">
        <v>33712</v>
      </c>
      <c r="M26" s="28">
        <v>31550</v>
      </c>
      <c r="N26" s="28">
        <v>29856</v>
      </c>
      <c r="O26" s="28">
        <v>32768</v>
      </c>
      <c r="P26" s="28">
        <v>36839</v>
      </c>
      <c r="Q26" s="28">
        <v>27623</v>
      </c>
      <c r="R26" s="28">
        <v>29219</v>
      </c>
      <c r="T26" s="28">
        <v>31704</v>
      </c>
      <c r="U26" s="28">
        <v>4317</v>
      </c>
      <c r="V26" s="28">
        <v>5023</v>
      </c>
    </row>
    <row r="27" spans="2:22">
      <c r="B27" s="6" t="s">
        <v>344</v>
      </c>
      <c r="C27" s="45" t="s">
        <v>474</v>
      </c>
      <c r="D27" s="28">
        <v>5812</v>
      </c>
      <c r="E27" s="28">
        <v>4772</v>
      </c>
      <c r="F27" s="28">
        <v>8790</v>
      </c>
      <c r="G27" s="28">
        <v>4215</v>
      </c>
      <c r="H27" s="28">
        <v>38684</v>
      </c>
      <c r="I27" s="28">
        <v>6055</v>
      </c>
      <c r="J27" s="28">
        <v>6416</v>
      </c>
      <c r="K27" s="28">
        <v>6569</v>
      </c>
      <c r="L27" s="28">
        <v>4849</v>
      </c>
      <c r="M27" s="28">
        <v>4331</v>
      </c>
      <c r="N27" s="28">
        <v>6199</v>
      </c>
      <c r="O27" s="28">
        <v>4750</v>
      </c>
      <c r="P27" s="28">
        <v>2910</v>
      </c>
      <c r="Q27" s="28">
        <v>3122</v>
      </c>
      <c r="R27" s="28">
        <v>3254</v>
      </c>
      <c r="T27" s="28">
        <v>2599</v>
      </c>
      <c r="U27" s="28" t="s">
        <v>370</v>
      </c>
      <c r="V27" s="28">
        <v>10</v>
      </c>
    </row>
    <row r="28" spans="2:22">
      <c r="B28" s="6" t="s">
        <v>369</v>
      </c>
      <c r="C28" s="45" t="s">
        <v>475</v>
      </c>
      <c r="D28" s="28">
        <v>10555380</v>
      </c>
      <c r="E28" s="28">
        <v>10791443</v>
      </c>
      <c r="F28" s="28">
        <v>10892749</v>
      </c>
      <c r="G28" s="28">
        <v>10819261</v>
      </c>
      <c r="H28" s="28">
        <f>H22+H25+H26+H27</f>
        <v>10557742</v>
      </c>
      <c r="I28" s="28">
        <v>10441888</v>
      </c>
      <c r="J28" s="28">
        <f>J22+J25+J26+J27</f>
        <v>10572303</v>
      </c>
      <c r="K28" s="28">
        <v>11125827</v>
      </c>
      <c r="L28" s="28">
        <f>L22+L25+L26+L27</f>
        <v>11840264</v>
      </c>
      <c r="M28" s="28">
        <v>11713954</v>
      </c>
      <c r="N28" s="28">
        <v>11937325</v>
      </c>
      <c r="O28" s="28">
        <v>11855647</v>
      </c>
      <c r="P28" s="28">
        <v>11539233</v>
      </c>
      <c r="Q28" s="28">
        <v>11411231</v>
      </c>
      <c r="R28" s="28">
        <f>R22+R25+R26+R27</f>
        <v>11769570</v>
      </c>
      <c r="T28" s="28">
        <v>11887297</v>
      </c>
      <c r="U28" s="28">
        <v>12003794</v>
      </c>
      <c r="V28" s="28">
        <v>11809527</v>
      </c>
    </row>
    <row r="29" spans="2:22">
      <c r="N29" s="28"/>
      <c r="O29" s="28"/>
      <c r="P29" s="28"/>
      <c r="Q29" s="28"/>
      <c r="T29" s="28"/>
      <c r="U29" s="28"/>
      <c r="V29" s="28"/>
    </row>
    <row r="30" spans="2:22">
      <c r="N30" s="28"/>
    </row>
    <row r="31" spans="2:22">
      <c r="N31" s="28"/>
    </row>
    <row r="32" spans="2:22">
      <c r="N32" s="28"/>
    </row>
    <row r="33" spans="14:14">
      <c r="N33" s="28"/>
    </row>
    <row r="34" spans="14:14">
      <c r="N34" s="28"/>
    </row>
  </sheetData>
  <phoneticPr fontId="78" type="noConversion"/>
  <hyperlinks>
    <hyperlink ref="B1" location="'Spis treści'!A1" display="Powrót do spisu treści" xr:uid="{00000000-0004-0000-0900-000000000000}"/>
    <hyperlink ref="C1" location="'Spis treści'!A1" display="Back to table of contents" xr:uid="{00000000-0004-0000-09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V21"/>
  <sheetViews>
    <sheetView workbookViewId="0">
      <selection activeCell="D23" sqref="D23"/>
    </sheetView>
  </sheetViews>
  <sheetFormatPr defaultRowHeight="12.5"/>
  <cols>
    <col min="1" max="1" width="6.1796875" customWidth="1"/>
    <col min="2" max="2" width="33.453125" customWidth="1"/>
    <col min="3" max="7" width="32.453125" customWidth="1"/>
    <col min="8" max="8" width="25.81640625" customWidth="1"/>
    <col min="9" max="9" width="20.453125" customWidth="1"/>
    <col min="10" max="10" width="17.453125" customWidth="1"/>
    <col min="11" max="11" width="13.1796875" customWidth="1"/>
    <col min="12" max="12" width="14.54296875" customWidth="1"/>
    <col min="13" max="13" width="12.1796875" customWidth="1"/>
    <col min="14" max="14" width="10.81640625" customWidth="1"/>
    <col min="15" max="15" width="11.453125" customWidth="1"/>
    <col min="16" max="16" width="11.81640625" customWidth="1"/>
    <col min="17" max="17" width="10.81640625" customWidth="1"/>
    <col min="18" max="18" width="11.1796875" customWidth="1"/>
    <col min="20" max="21" width="10.1796875" customWidth="1"/>
    <col min="22" max="22" width="10.453125" customWidth="1"/>
  </cols>
  <sheetData>
    <row r="1" spans="2:22">
      <c r="B1" s="2" t="s">
        <v>95</v>
      </c>
      <c r="C1" s="2" t="s">
        <v>96</v>
      </c>
      <c r="D1" s="2"/>
      <c r="E1" s="2"/>
      <c r="F1" s="2"/>
      <c r="G1" s="2"/>
      <c r="H1" s="2"/>
      <c r="I1" s="2"/>
      <c r="J1" s="2"/>
      <c r="K1" s="2"/>
      <c r="L1" s="2"/>
      <c r="M1" s="2"/>
    </row>
    <row r="3" spans="2:22" ht="14">
      <c r="B3" s="24" t="s">
        <v>562</v>
      </c>
      <c r="C3" s="24"/>
      <c r="D3" s="24"/>
      <c r="E3" s="24"/>
      <c r="F3" s="24"/>
      <c r="G3" s="24"/>
      <c r="H3" s="24"/>
      <c r="I3" s="24"/>
      <c r="J3" s="24"/>
      <c r="K3" s="24"/>
      <c r="L3" s="24"/>
      <c r="M3" s="24"/>
    </row>
    <row r="4" spans="2:22">
      <c r="B4" s="4" t="s">
        <v>563</v>
      </c>
      <c r="C4" s="4"/>
      <c r="D4" s="4"/>
      <c r="E4" s="4"/>
      <c r="F4" s="4"/>
      <c r="G4" s="4"/>
      <c r="H4" s="4"/>
      <c r="I4" s="4"/>
      <c r="J4" s="4"/>
      <c r="K4" s="4"/>
      <c r="L4" s="4"/>
      <c r="M4" s="4"/>
    </row>
    <row r="5" spans="2:22" ht="14.5">
      <c r="B5" s="25"/>
      <c r="C5" s="25"/>
      <c r="D5" s="25"/>
      <c r="E5" s="25"/>
      <c r="F5" s="25"/>
      <c r="G5" s="25"/>
      <c r="H5" s="25"/>
      <c r="I5" s="25"/>
      <c r="J5" s="25"/>
      <c r="K5" s="25"/>
      <c r="L5" s="25"/>
      <c r="M5" s="25"/>
    </row>
    <row r="6" spans="2:22">
      <c r="B6" s="11" t="s">
        <v>103</v>
      </c>
      <c r="C6" s="11" t="s">
        <v>102</v>
      </c>
      <c r="D6" s="11"/>
      <c r="E6" s="11"/>
      <c r="F6" s="11"/>
      <c r="G6" s="11"/>
      <c r="H6" s="11"/>
      <c r="I6" s="11"/>
      <c r="J6" s="11"/>
      <c r="K6" s="11"/>
      <c r="L6" s="11"/>
      <c r="M6" s="11"/>
    </row>
    <row r="7" spans="2:22">
      <c r="B7" s="26" t="s">
        <v>0</v>
      </c>
      <c r="C7" s="26" t="s">
        <v>56</v>
      </c>
      <c r="D7" s="71" t="s">
        <v>751</v>
      </c>
      <c r="E7" s="71" t="s">
        <v>745</v>
      </c>
      <c r="F7" s="71">
        <v>45382</v>
      </c>
      <c r="G7" s="71">
        <v>45291</v>
      </c>
      <c r="H7" s="71">
        <v>45199</v>
      </c>
      <c r="I7" s="71" t="s">
        <v>714</v>
      </c>
      <c r="J7" s="71">
        <v>45016</v>
      </c>
      <c r="K7" s="71">
        <v>44926</v>
      </c>
      <c r="L7" s="71">
        <v>44834</v>
      </c>
      <c r="M7" s="71" t="s">
        <v>679</v>
      </c>
      <c r="N7" s="43" t="s">
        <v>599</v>
      </c>
      <c r="O7" s="43" t="s">
        <v>342</v>
      </c>
      <c r="P7" s="43" t="s">
        <v>367</v>
      </c>
      <c r="Q7" s="55">
        <v>44377</v>
      </c>
      <c r="R7" s="55" t="s">
        <v>663</v>
      </c>
      <c r="T7" s="43" t="s">
        <v>340</v>
      </c>
      <c r="U7" s="43" t="s">
        <v>407</v>
      </c>
      <c r="V7" s="43" t="s">
        <v>388</v>
      </c>
    </row>
    <row r="8" spans="2:22">
      <c r="B8" s="6" t="s">
        <v>406</v>
      </c>
      <c r="C8" s="45" t="s">
        <v>405</v>
      </c>
      <c r="D8" s="28">
        <v>10418794</v>
      </c>
      <c r="E8" s="28">
        <v>10350013</v>
      </c>
      <c r="F8" s="28">
        <v>10353854</v>
      </c>
      <c r="G8" s="28">
        <v>10669066</v>
      </c>
      <c r="H8" s="28">
        <f>+H9+H10</f>
        <v>10934519</v>
      </c>
      <c r="I8" s="28">
        <f>+I9+I10</f>
        <v>10846219</v>
      </c>
      <c r="J8" s="28">
        <v>10383805</v>
      </c>
      <c r="K8" s="28">
        <v>10120218</v>
      </c>
      <c r="L8" s="28">
        <f>+L9+L10</f>
        <v>9850524</v>
      </c>
      <c r="M8" s="28">
        <f>+M9+M10</f>
        <v>11611565</v>
      </c>
      <c r="N8" s="28">
        <v>9084213</v>
      </c>
      <c r="O8" s="28">
        <v>8515701</v>
      </c>
      <c r="P8" s="28">
        <v>8594426</v>
      </c>
      <c r="Q8" s="28">
        <v>8799388</v>
      </c>
      <c r="R8" s="28">
        <v>9156240</v>
      </c>
      <c r="T8" s="28">
        <v>9380943</v>
      </c>
      <c r="U8" s="28">
        <v>8891460</v>
      </c>
      <c r="V8" s="28">
        <v>8825702</v>
      </c>
    </row>
    <row r="9" spans="2:22" ht="13.4" customHeight="1">
      <c r="B9" s="6" t="s">
        <v>404</v>
      </c>
      <c r="C9" s="45" t="s">
        <v>400</v>
      </c>
      <c r="D9" s="28">
        <v>4957563</v>
      </c>
      <c r="E9" s="28">
        <v>4800367</v>
      </c>
      <c r="F9" s="28">
        <v>4511829</v>
      </c>
      <c r="G9" s="28">
        <v>4624837</v>
      </c>
      <c r="H9" s="28">
        <v>4261025</v>
      </c>
      <c r="I9" s="28">
        <v>4311324</v>
      </c>
      <c r="J9" s="28">
        <v>4469794</v>
      </c>
      <c r="K9" s="28">
        <v>4270044</v>
      </c>
      <c r="L9" s="28">
        <v>4259375</v>
      </c>
      <c r="M9" s="28">
        <v>3882629</v>
      </c>
      <c r="N9" s="28">
        <v>4543901</v>
      </c>
      <c r="O9" s="28">
        <v>4942698</v>
      </c>
      <c r="P9" s="28">
        <v>4981522</v>
      </c>
      <c r="Q9" s="28">
        <v>4957080</v>
      </c>
      <c r="R9" s="28">
        <v>5017465</v>
      </c>
      <c r="T9" s="28">
        <v>5206561</v>
      </c>
      <c r="U9" s="28">
        <v>3967906</v>
      </c>
      <c r="V9" s="28">
        <v>3983914</v>
      </c>
    </row>
    <row r="10" spans="2:22">
      <c r="B10" s="6" t="s">
        <v>399</v>
      </c>
      <c r="C10" s="45" t="s">
        <v>398</v>
      </c>
      <c r="D10" s="28">
        <v>5461231</v>
      </c>
      <c r="E10" s="28">
        <v>5549646</v>
      </c>
      <c r="F10" s="28">
        <v>5842025</v>
      </c>
      <c r="G10" s="28">
        <v>6044229</v>
      </c>
      <c r="H10" s="28">
        <v>6673494</v>
      </c>
      <c r="I10" s="28">
        <v>6534895</v>
      </c>
      <c r="J10" s="28">
        <v>5914011</v>
      </c>
      <c r="K10" s="28">
        <v>5850174</v>
      </c>
      <c r="L10" s="28">
        <v>5591149</v>
      </c>
      <c r="M10" s="28">
        <v>7728936</v>
      </c>
      <c r="N10" s="28">
        <v>4540312</v>
      </c>
      <c r="O10" s="28">
        <v>3573003</v>
      </c>
      <c r="P10" s="28">
        <v>3612904</v>
      </c>
      <c r="Q10" s="28">
        <v>3842308</v>
      </c>
      <c r="R10" s="28">
        <v>4138775</v>
      </c>
      <c r="T10" s="28">
        <v>4174382</v>
      </c>
      <c r="U10" s="28">
        <v>4923554</v>
      </c>
      <c r="V10" s="28">
        <v>4841788</v>
      </c>
    </row>
    <row r="11" spans="2:22">
      <c r="B11" s="6" t="s">
        <v>403</v>
      </c>
      <c r="C11" s="45" t="s">
        <v>402</v>
      </c>
      <c r="D11" s="28">
        <v>6175857</v>
      </c>
      <c r="E11" s="28">
        <v>6502116</v>
      </c>
      <c r="F11" s="28">
        <v>6667757</v>
      </c>
      <c r="G11" s="28">
        <v>7204703</v>
      </c>
      <c r="H11" s="28">
        <f>+H12+H13</f>
        <v>6892763</v>
      </c>
      <c r="I11" s="28">
        <f>+I12+I13</f>
        <v>7488676</v>
      </c>
      <c r="J11" s="28">
        <v>7925489</v>
      </c>
      <c r="K11" s="28">
        <v>7944141</v>
      </c>
      <c r="L11" s="28">
        <f>+L12+L13</f>
        <v>7966469</v>
      </c>
      <c r="M11" s="28">
        <f>+M12+M13</f>
        <v>7744675</v>
      </c>
      <c r="N11" s="28">
        <v>6936059</v>
      </c>
      <c r="O11" s="28">
        <v>7799099</v>
      </c>
      <c r="P11" s="28">
        <v>6553019</v>
      </c>
      <c r="Q11" s="28">
        <v>6449325</v>
      </c>
      <c r="R11" s="28">
        <v>6048191</v>
      </c>
      <c r="T11" s="28">
        <v>6305999</v>
      </c>
      <c r="U11" s="28">
        <v>5116946</v>
      </c>
      <c r="V11" s="28">
        <v>4942446</v>
      </c>
    </row>
    <row r="12" spans="2:22">
      <c r="B12" s="6" t="s">
        <v>401</v>
      </c>
      <c r="C12" s="45" t="s">
        <v>400</v>
      </c>
      <c r="D12" s="28">
        <v>3706382</v>
      </c>
      <c r="E12" s="28">
        <v>4067410</v>
      </c>
      <c r="F12" s="28">
        <v>4013270</v>
      </c>
      <c r="G12" s="28">
        <v>4627042</v>
      </c>
      <c r="H12" s="28">
        <v>3649260</v>
      </c>
      <c r="I12" s="28">
        <v>4566934</v>
      </c>
      <c r="J12" s="28">
        <v>5014765</v>
      </c>
      <c r="K12" s="28">
        <v>5645340</v>
      </c>
      <c r="L12" s="28">
        <v>4895388</v>
      </c>
      <c r="M12" s="28">
        <v>4612047</v>
      </c>
      <c r="N12" s="28">
        <v>5240540</v>
      </c>
      <c r="O12" s="28">
        <v>6255578</v>
      </c>
      <c r="P12" s="28">
        <v>5306350</v>
      </c>
      <c r="Q12" s="28">
        <v>4985375</v>
      </c>
      <c r="R12" s="28">
        <v>4893568</v>
      </c>
      <c r="T12" s="28">
        <v>5126798</v>
      </c>
      <c r="U12" s="28">
        <v>3099678</v>
      </c>
      <c r="V12" s="28">
        <v>3081552</v>
      </c>
    </row>
    <row r="13" spans="2:22">
      <c r="B13" s="6" t="s">
        <v>399</v>
      </c>
      <c r="C13" s="45" t="s">
        <v>398</v>
      </c>
      <c r="D13" s="28">
        <v>2469475</v>
      </c>
      <c r="E13" s="28">
        <v>2434706</v>
      </c>
      <c r="F13" s="28">
        <v>2654487</v>
      </c>
      <c r="G13" s="28">
        <v>2577661</v>
      </c>
      <c r="H13" s="28">
        <v>3243503</v>
      </c>
      <c r="I13" s="28">
        <v>2921742</v>
      </c>
      <c r="J13" s="28">
        <v>2910724</v>
      </c>
      <c r="K13" s="28">
        <v>2298801</v>
      </c>
      <c r="L13" s="28">
        <v>3071081</v>
      </c>
      <c r="M13" s="28">
        <v>3132628</v>
      </c>
      <c r="N13" s="28">
        <v>1695519</v>
      </c>
      <c r="O13" s="28">
        <v>1543521</v>
      </c>
      <c r="P13" s="28">
        <v>1246669</v>
      </c>
      <c r="Q13" s="28">
        <v>1463950</v>
      </c>
      <c r="R13" s="28">
        <v>1154623</v>
      </c>
      <c r="T13" s="28">
        <v>1179201</v>
      </c>
      <c r="U13" s="28">
        <v>2017268</v>
      </c>
      <c r="V13" s="28">
        <v>1860894</v>
      </c>
    </row>
    <row r="14" spans="2:22">
      <c r="B14" s="6" t="s">
        <v>397</v>
      </c>
      <c r="C14" s="45" t="s">
        <v>396</v>
      </c>
      <c r="D14" s="28">
        <v>57422</v>
      </c>
      <c r="E14" s="28">
        <v>80793</v>
      </c>
      <c r="F14" s="28">
        <v>71127</v>
      </c>
      <c r="G14" s="28">
        <v>208099</v>
      </c>
      <c r="H14" s="28">
        <v>100606</v>
      </c>
      <c r="I14" s="28">
        <v>69362</v>
      </c>
      <c r="J14" s="28">
        <v>84704</v>
      </c>
      <c r="K14" s="28">
        <v>118584</v>
      </c>
      <c r="L14" s="28">
        <v>100580</v>
      </c>
      <c r="M14" s="28">
        <v>83366</v>
      </c>
      <c r="N14" s="28">
        <v>77950</v>
      </c>
      <c r="O14" s="28">
        <v>84032</v>
      </c>
      <c r="P14" s="28">
        <v>71925</v>
      </c>
      <c r="Q14" s="28">
        <v>79153</v>
      </c>
      <c r="R14" s="28">
        <v>69377</v>
      </c>
      <c r="T14" s="28">
        <v>72182</v>
      </c>
      <c r="U14" s="28">
        <v>63607</v>
      </c>
      <c r="V14" s="28">
        <v>92448</v>
      </c>
    </row>
    <row r="15" spans="2:22" ht="21">
      <c r="B15" s="6" t="s">
        <v>395</v>
      </c>
      <c r="C15" s="45" t="s">
        <v>394</v>
      </c>
      <c r="D15" s="28">
        <v>406668</v>
      </c>
      <c r="E15" s="28">
        <v>409921</v>
      </c>
      <c r="F15" s="28">
        <v>434494</v>
      </c>
      <c r="G15" s="28">
        <v>439283</v>
      </c>
      <c r="H15" s="28">
        <v>563372</v>
      </c>
      <c r="I15" s="28">
        <v>540776</v>
      </c>
      <c r="J15" s="28">
        <v>588086</v>
      </c>
      <c r="K15" s="28">
        <v>589675</v>
      </c>
      <c r="L15" s="28">
        <v>520322</v>
      </c>
      <c r="M15" s="28">
        <v>499890</v>
      </c>
      <c r="N15" s="28">
        <v>516821</v>
      </c>
      <c r="O15" s="28">
        <v>510954</v>
      </c>
      <c r="P15" s="28">
        <v>630698</v>
      </c>
      <c r="Q15" s="28">
        <v>633809</v>
      </c>
      <c r="R15" s="28">
        <v>708133</v>
      </c>
      <c r="T15" s="28">
        <v>715708</v>
      </c>
      <c r="U15" s="28">
        <v>777758</v>
      </c>
      <c r="V15" s="28">
        <v>881593</v>
      </c>
    </row>
    <row r="16" spans="2:22" ht="16.75" customHeight="1">
      <c r="B16" s="6" t="s">
        <v>393</v>
      </c>
      <c r="C16" s="45" t="s">
        <v>392</v>
      </c>
      <c r="D16" s="28">
        <v>26325</v>
      </c>
      <c r="E16" s="28">
        <v>20154</v>
      </c>
      <c r="F16" s="28">
        <v>46757</v>
      </c>
      <c r="G16" s="28">
        <v>44046</v>
      </c>
      <c r="H16" s="28">
        <v>36351</v>
      </c>
      <c r="I16" s="28">
        <v>61470</v>
      </c>
      <c r="J16" s="28">
        <v>56445</v>
      </c>
      <c r="K16" s="28">
        <v>48191</v>
      </c>
      <c r="L16" s="28">
        <v>45687</v>
      </c>
      <c r="M16" s="28">
        <v>39551</v>
      </c>
      <c r="N16" s="28">
        <v>98931</v>
      </c>
      <c r="O16" s="28">
        <v>98077</v>
      </c>
      <c r="P16" s="28">
        <v>92069</v>
      </c>
      <c r="Q16" s="28">
        <v>88523</v>
      </c>
      <c r="R16" s="28">
        <v>84794</v>
      </c>
      <c r="T16" s="28">
        <v>85883</v>
      </c>
      <c r="U16" s="28">
        <v>65210</v>
      </c>
      <c r="V16" s="28">
        <v>56920</v>
      </c>
    </row>
    <row r="17" spans="2:22">
      <c r="B17" s="6" t="s">
        <v>391</v>
      </c>
      <c r="C17" s="45" t="s">
        <v>390</v>
      </c>
      <c r="D17" s="28">
        <v>17085066</v>
      </c>
      <c r="E17" s="28">
        <v>17362997</v>
      </c>
      <c r="F17" s="28">
        <v>17573989</v>
      </c>
      <c r="G17" s="28">
        <v>18565197</v>
      </c>
      <c r="H17" s="28">
        <f>H8+H11+H14+H15+H16</f>
        <v>18527611</v>
      </c>
      <c r="I17" s="28">
        <f>I8+I11+I14+I15+I16</f>
        <v>19006503</v>
      </c>
      <c r="J17" s="28">
        <v>19038529</v>
      </c>
      <c r="K17" s="28">
        <v>18820809</v>
      </c>
      <c r="L17" s="28">
        <f>L8+L11+L14+L15+L16</f>
        <v>18483582</v>
      </c>
      <c r="M17" s="28">
        <f>M8+M11+M14+M15+M16</f>
        <v>19979047</v>
      </c>
      <c r="N17" s="28">
        <v>16713974</v>
      </c>
      <c r="O17" s="28">
        <v>17007863</v>
      </c>
      <c r="P17" s="28">
        <v>15942137</v>
      </c>
      <c r="Q17" s="28">
        <v>16050198</v>
      </c>
      <c r="R17" s="28">
        <v>16066735</v>
      </c>
      <c r="T17" s="28">
        <v>16560715</v>
      </c>
      <c r="U17" s="28">
        <v>14914981</v>
      </c>
      <c r="V17" s="28">
        <v>14799109</v>
      </c>
    </row>
    <row r="18" spans="2:22">
      <c r="N18" s="28"/>
      <c r="O18" s="28"/>
      <c r="P18" s="28"/>
      <c r="Q18" s="28"/>
      <c r="R18" s="28"/>
      <c r="T18" s="28"/>
      <c r="U18" s="28"/>
      <c r="V18" s="28"/>
    </row>
    <row r="19" spans="2:22">
      <c r="N19" s="28"/>
      <c r="O19" s="28"/>
      <c r="P19" s="28"/>
      <c r="Q19" s="28"/>
      <c r="R19" s="28"/>
      <c r="T19" s="28"/>
      <c r="U19" s="28"/>
      <c r="V19" s="28"/>
    </row>
    <row r="20" spans="2:22">
      <c r="N20" s="28"/>
      <c r="O20" s="28"/>
      <c r="P20" s="28"/>
      <c r="Q20" s="28"/>
      <c r="R20" s="28"/>
      <c r="T20" s="28"/>
      <c r="U20" s="28"/>
      <c r="V20" s="28"/>
    </row>
    <row r="21" spans="2:22">
      <c r="N21" s="28"/>
      <c r="O21" s="28"/>
      <c r="P21" s="28"/>
      <c r="Q21" s="28"/>
      <c r="R21" s="28"/>
      <c r="T21" s="28"/>
      <c r="U21" s="28"/>
      <c r="V21" s="28"/>
    </row>
  </sheetData>
  <hyperlinks>
    <hyperlink ref="B1" location="'Spis treści'!A1" display="Powrót do spisu treści" xr:uid="{00000000-0004-0000-0A00-000000000000}"/>
    <hyperlink ref="C1" location="'Spis treści'!A1" display="Back to table of contents" xr:uid="{00000000-0004-0000-0A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V50"/>
  <sheetViews>
    <sheetView workbookViewId="0">
      <selection activeCell="D24" sqref="D24"/>
    </sheetView>
  </sheetViews>
  <sheetFormatPr defaultRowHeight="12.5"/>
  <cols>
    <col min="1" max="1" width="6.453125" customWidth="1"/>
    <col min="2" max="2" width="38.1796875" customWidth="1"/>
    <col min="3" max="7" width="48.54296875" customWidth="1"/>
    <col min="8" max="8" width="28.453125" customWidth="1"/>
    <col min="9" max="9" width="22.54296875" customWidth="1"/>
    <col min="10" max="10" width="22.453125" customWidth="1"/>
    <col min="11" max="11" width="16.54296875" customWidth="1"/>
    <col min="12" max="12" width="20.54296875" customWidth="1"/>
    <col min="13" max="13" width="16.1796875" customWidth="1"/>
    <col min="14" max="14" width="15.453125" customWidth="1"/>
    <col min="15" max="15" width="12.1796875" customWidth="1"/>
    <col min="16" max="16" width="12.54296875" customWidth="1"/>
    <col min="17" max="17" width="10.81640625" customWidth="1"/>
    <col min="18" max="18" width="11.54296875" customWidth="1"/>
    <col min="19" max="19" width="10" customWidth="1"/>
    <col min="20" max="20" width="11.54296875" customWidth="1"/>
    <col min="21" max="21" width="10" customWidth="1"/>
    <col min="22" max="22" width="10.54296875" customWidth="1"/>
  </cols>
  <sheetData>
    <row r="1" spans="2:22">
      <c r="B1" s="2" t="s">
        <v>95</v>
      </c>
      <c r="C1" s="2" t="s">
        <v>96</v>
      </c>
      <c r="D1" s="2"/>
      <c r="E1" s="2"/>
      <c r="F1" s="2"/>
      <c r="G1" s="2"/>
      <c r="H1" s="2"/>
      <c r="I1" s="2"/>
      <c r="J1" s="2"/>
      <c r="K1" s="2"/>
      <c r="L1" s="2"/>
      <c r="M1" s="2"/>
    </row>
    <row r="3" spans="2:22" ht="14">
      <c r="B3" s="24" t="s">
        <v>582</v>
      </c>
      <c r="C3" s="24"/>
      <c r="D3" s="24"/>
      <c r="E3" s="24"/>
      <c r="F3" s="24"/>
      <c r="G3" s="24"/>
      <c r="H3" s="24"/>
      <c r="I3" s="24"/>
      <c r="J3" s="24"/>
      <c r="K3" s="24"/>
      <c r="L3" s="24"/>
      <c r="M3" s="24"/>
    </row>
    <row r="4" spans="2:22" ht="13" thickBot="1">
      <c r="B4" s="4" t="s">
        <v>649</v>
      </c>
      <c r="C4" s="4"/>
      <c r="D4" s="4"/>
      <c r="E4" s="4"/>
      <c r="F4" s="4"/>
      <c r="G4" s="4"/>
      <c r="H4" s="4"/>
      <c r="I4" s="4"/>
      <c r="J4" s="4"/>
      <c r="K4" s="4"/>
      <c r="L4" s="4"/>
      <c r="M4" s="4"/>
    </row>
    <row r="5" spans="2:22" ht="15" thickBot="1">
      <c r="B5" s="25"/>
      <c r="C5" s="25"/>
      <c r="D5" s="25"/>
      <c r="E5" s="25"/>
      <c r="F5" s="25"/>
      <c r="G5" s="25"/>
      <c r="H5" s="25"/>
      <c r="I5" s="25"/>
      <c r="J5" s="25"/>
      <c r="K5" s="25"/>
      <c r="L5" s="25"/>
      <c r="M5" s="25"/>
    </row>
    <row r="6" spans="2:22">
      <c r="B6" s="11"/>
      <c r="C6" s="11"/>
      <c r="D6" s="11"/>
      <c r="E6" s="11"/>
      <c r="F6" s="11"/>
      <c r="G6" s="11"/>
      <c r="H6" s="11"/>
      <c r="I6" s="11"/>
      <c r="J6" s="11"/>
      <c r="K6" s="11"/>
      <c r="L6" s="11"/>
      <c r="M6" s="11"/>
    </row>
    <row r="7" spans="2:22">
      <c r="B7" s="26"/>
      <c r="C7" s="26"/>
      <c r="D7" s="57">
        <v>45565</v>
      </c>
      <c r="E7" s="57">
        <v>45473</v>
      </c>
      <c r="F7" s="57" t="s">
        <v>739</v>
      </c>
      <c r="G7" s="57" t="s">
        <v>733</v>
      </c>
      <c r="H7" s="76">
        <v>45199</v>
      </c>
      <c r="I7" s="57">
        <v>45107</v>
      </c>
      <c r="J7" s="57" t="s">
        <v>704</v>
      </c>
      <c r="K7" s="57" t="s">
        <v>692</v>
      </c>
      <c r="L7" s="57" t="s">
        <v>686</v>
      </c>
      <c r="M7" s="57">
        <v>44742</v>
      </c>
      <c r="N7" s="57">
        <v>44651</v>
      </c>
      <c r="O7" s="57">
        <v>44561</v>
      </c>
      <c r="P7" s="57" t="s">
        <v>367</v>
      </c>
      <c r="Q7" s="57">
        <v>44377</v>
      </c>
      <c r="R7" s="57">
        <v>44286</v>
      </c>
      <c r="T7" s="57">
        <v>44196</v>
      </c>
      <c r="U7" s="57">
        <v>43830</v>
      </c>
      <c r="V7" s="57">
        <v>43465</v>
      </c>
    </row>
    <row r="8" spans="2:22">
      <c r="B8" s="6" t="s">
        <v>600</v>
      </c>
      <c r="C8" s="56" t="s">
        <v>501</v>
      </c>
    </row>
    <row r="9" spans="2:22">
      <c r="B9" s="6" t="s">
        <v>601</v>
      </c>
      <c r="C9" s="45" t="s">
        <v>502</v>
      </c>
      <c r="D9" s="28">
        <v>2002841</v>
      </c>
      <c r="E9" s="28">
        <v>2067661</v>
      </c>
      <c r="F9" s="28">
        <v>1964889</v>
      </c>
      <c r="G9" s="28">
        <v>1970827</v>
      </c>
      <c r="H9" s="28">
        <v>1945951</v>
      </c>
      <c r="I9" s="28">
        <v>1924240</v>
      </c>
      <c r="J9" s="28">
        <v>1853686</v>
      </c>
      <c r="K9" s="28">
        <v>1845216</v>
      </c>
      <c r="L9" s="28">
        <v>1738306</v>
      </c>
      <c r="M9" s="28">
        <v>1741535</v>
      </c>
      <c r="N9" s="28">
        <v>1729529</v>
      </c>
      <c r="O9" s="28">
        <v>1796302</v>
      </c>
      <c r="P9" s="28">
        <v>1870852</v>
      </c>
      <c r="Q9" s="28">
        <v>1885627</v>
      </c>
      <c r="R9" s="28">
        <v>1869086</v>
      </c>
      <c r="T9" s="28">
        <v>1889750</v>
      </c>
      <c r="U9" s="28">
        <v>2115730</v>
      </c>
      <c r="V9" s="28">
        <v>2094575</v>
      </c>
    </row>
    <row r="10" spans="2:22" ht="21">
      <c r="B10" s="6" t="s">
        <v>602</v>
      </c>
      <c r="C10" s="45" t="s">
        <v>648</v>
      </c>
      <c r="D10" s="28">
        <v>2002841</v>
      </c>
      <c r="E10" s="28">
        <v>2067661</v>
      </c>
      <c r="F10" s="28">
        <v>1964889</v>
      </c>
      <c r="G10" s="28">
        <v>1970827</v>
      </c>
      <c r="H10" s="31">
        <v>1945951</v>
      </c>
      <c r="I10" s="31">
        <v>1924240</v>
      </c>
      <c r="J10" s="31">
        <v>1853686</v>
      </c>
      <c r="K10" s="31">
        <v>1816634</v>
      </c>
      <c r="L10" s="31">
        <v>1703020</v>
      </c>
      <c r="M10" s="31">
        <v>1706844</v>
      </c>
      <c r="N10" s="31">
        <v>1700948</v>
      </c>
      <c r="O10" s="31">
        <v>1739139</v>
      </c>
      <c r="P10" s="31">
        <v>1813689</v>
      </c>
      <c r="Q10" s="31">
        <v>1828464</v>
      </c>
      <c r="R10" s="31">
        <v>1811923</v>
      </c>
      <c r="T10" s="31">
        <v>1809722</v>
      </c>
      <c r="U10" s="31">
        <v>2018553</v>
      </c>
      <c r="V10" s="31">
        <v>1985965</v>
      </c>
    </row>
    <row r="11" spans="2:22">
      <c r="B11" s="6" t="s">
        <v>603</v>
      </c>
      <c r="C11" s="56" t="s">
        <v>503</v>
      </c>
      <c r="D11" s="28">
        <v>2002841</v>
      </c>
      <c r="E11" s="28">
        <v>2067661</v>
      </c>
      <c r="F11" s="28">
        <v>1964889</v>
      </c>
      <c r="G11" s="28">
        <v>1970827</v>
      </c>
      <c r="H11" s="28">
        <v>1945951</v>
      </c>
      <c r="I11" s="28">
        <v>1924240</v>
      </c>
      <c r="J11" s="28">
        <v>1853686</v>
      </c>
      <c r="K11" s="28">
        <v>1845216</v>
      </c>
      <c r="L11" s="28">
        <v>1738306</v>
      </c>
      <c r="M11" s="28">
        <v>1741535</v>
      </c>
      <c r="N11" s="28">
        <v>1729529</v>
      </c>
      <c r="O11" s="28">
        <v>1796302</v>
      </c>
      <c r="P11" s="28">
        <v>1870852</v>
      </c>
      <c r="Q11" s="28">
        <v>1885627</v>
      </c>
      <c r="R11" s="28">
        <v>1869086</v>
      </c>
      <c r="T11" s="28">
        <v>1889750</v>
      </c>
      <c r="U11" s="28">
        <v>2115730</v>
      </c>
      <c r="V11" s="28">
        <v>2094575</v>
      </c>
    </row>
    <row r="12" spans="2:22">
      <c r="B12" s="6" t="s">
        <v>604</v>
      </c>
      <c r="C12" s="45" t="s">
        <v>504</v>
      </c>
      <c r="D12" s="28">
        <v>2002841</v>
      </c>
      <c r="E12" s="28">
        <v>2067661</v>
      </c>
      <c r="F12" s="28">
        <v>1964889</v>
      </c>
      <c r="G12" s="28">
        <v>1970827</v>
      </c>
      <c r="H12" s="28">
        <v>1945951</v>
      </c>
      <c r="I12" s="28">
        <v>1924240</v>
      </c>
      <c r="J12" s="28">
        <v>1853686</v>
      </c>
      <c r="K12" s="28">
        <v>1816634</v>
      </c>
      <c r="L12" s="28">
        <v>1703020</v>
      </c>
      <c r="M12" s="28">
        <v>1706844</v>
      </c>
      <c r="N12" s="28">
        <v>1700948</v>
      </c>
      <c r="O12" s="28">
        <v>1739139</v>
      </c>
      <c r="P12" s="28">
        <v>1813689</v>
      </c>
      <c r="Q12" s="28">
        <v>1828464</v>
      </c>
      <c r="R12" s="28">
        <v>1811923</v>
      </c>
      <c r="T12" s="28">
        <v>1809722</v>
      </c>
      <c r="U12" s="28">
        <v>2018553</v>
      </c>
      <c r="V12" s="28">
        <v>1985965</v>
      </c>
    </row>
    <row r="13" spans="2:22">
      <c r="B13" s="6" t="s">
        <v>605</v>
      </c>
      <c r="C13" s="45" t="s">
        <v>505</v>
      </c>
      <c r="D13" s="31">
        <v>2103957</v>
      </c>
      <c r="E13" s="31">
        <v>2177515</v>
      </c>
      <c r="F13" s="31">
        <v>2091330</v>
      </c>
      <c r="G13" s="31">
        <v>2113853</v>
      </c>
      <c r="H13" s="31">
        <v>2005747</v>
      </c>
      <c r="I13" s="31">
        <v>2000803</v>
      </c>
      <c r="J13" s="31">
        <v>1946836</v>
      </c>
      <c r="K13" s="31">
        <v>1954769</v>
      </c>
      <c r="L13" s="31">
        <v>1866248</v>
      </c>
      <c r="M13" s="31">
        <v>1887882</v>
      </c>
      <c r="N13" s="31">
        <v>1894083</v>
      </c>
      <c r="O13" s="31">
        <v>1978861</v>
      </c>
      <c r="P13" s="31">
        <v>2071818</v>
      </c>
      <c r="Q13" s="31">
        <v>2104998</v>
      </c>
      <c r="R13" s="31">
        <v>2106664</v>
      </c>
      <c r="T13" s="31">
        <v>2145333</v>
      </c>
      <c r="U13" s="31">
        <v>2444537</v>
      </c>
      <c r="V13" s="31">
        <v>2453560</v>
      </c>
    </row>
    <row r="14" spans="2:22" ht="21">
      <c r="B14" s="6" t="s">
        <v>606</v>
      </c>
      <c r="C14" s="45" t="s">
        <v>506</v>
      </c>
      <c r="D14" s="31">
        <v>2103957</v>
      </c>
      <c r="E14" s="31">
        <v>2177515</v>
      </c>
      <c r="F14" s="31">
        <v>2091330</v>
      </c>
      <c r="G14" s="31">
        <v>2113853</v>
      </c>
      <c r="H14" s="31">
        <v>2005747</v>
      </c>
      <c r="I14" s="31">
        <v>2000803</v>
      </c>
      <c r="J14" s="31">
        <v>1946836</v>
      </c>
      <c r="K14" s="31">
        <v>1926188</v>
      </c>
      <c r="L14" s="31">
        <v>1830962</v>
      </c>
      <c r="M14" s="31">
        <v>1853192</v>
      </c>
      <c r="N14" s="31">
        <v>1865501</v>
      </c>
      <c r="O14" s="31">
        <v>1921698</v>
      </c>
      <c r="P14" s="31">
        <v>2014655</v>
      </c>
      <c r="Q14" s="31">
        <v>2047835</v>
      </c>
      <c r="R14" s="31">
        <v>2049501</v>
      </c>
      <c r="T14" s="31">
        <v>2065305</v>
      </c>
      <c r="U14" s="31">
        <v>2347360</v>
      </c>
      <c r="V14" s="31">
        <v>2344951</v>
      </c>
    </row>
    <row r="15" spans="2:22">
      <c r="B15" s="6" t="s">
        <v>607</v>
      </c>
      <c r="C15" s="45" t="s">
        <v>507</v>
      </c>
      <c r="D15" s="31"/>
      <c r="E15" s="31"/>
      <c r="F15" s="31"/>
      <c r="G15" s="31"/>
      <c r="H15" s="31"/>
      <c r="I15" s="31"/>
      <c r="J15" s="31"/>
      <c r="K15" s="31"/>
      <c r="L15" s="31"/>
      <c r="M15" s="31"/>
      <c r="N15" s="31"/>
      <c r="O15" s="31"/>
      <c r="P15" s="31"/>
      <c r="Q15" s="31"/>
      <c r="R15" s="31"/>
      <c r="T15" s="31"/>
      <c r="U15" s="31"/>
      <c r="V15" s="31"/>
    </row>
    <row r="16" spans="2:22">
      <c r="B16" s="6" t="s">
        <v>608</v>
      </c>
      <c r="C16" s="45" t="s">
        <v>508</v>
      </c>
      <c r="D16" s="31">
        <v>11433421</v>
      </c>
      <c r="E16" s="31">
        <v>12415387</v>
      </c>
      <c r="F16" s="31">
        <v>12720100</v>
      </c>
      <c r="G16" s="31">
        <v>12990139</v>
      </c>
      <c r="H16" s="31">
        <v>12294111</v>
      </c>
      <c r="I16" s="31" t="s">
        <v>715</v>
      </c>
      <c r="J16" s="31">
        <v>13049230</v>
      </c>
      <c r="K16" s="31">
        <v>13074111</v>
      </c>
      <c r="L16" s="31">
        <v>13420422</v>
      </c>
      <c r="M16" s="31">
        <v>13179229</v>
      </c>
      <c r="N16" s="31">
        <v>13501349</v>
      </c>
      <c r="O16" s="31">
        <v>13544071</v>
      </c>
      <c r="P16" s="31">
        <v>13304759</v>
      </c>
      <c r="Q16" s="31">
        <v>13249427</v>
      </c>
      <c r="R16" s="31">
        <v>13559073</v>
      </c>
      <c r="T16" s="31">
        <v>14438751</v>
      </c>
      <c r="U16" s="31" t="s">
        <v>660</v>
      </c>
      <c r="V16" s="31">
        <v>13671845</v>
      </c>
    </row>
    <row r="17" spans="2:22">
      <c r="B17" s="6" t="s">
        <v>693</v>
      </c>
      <c r="C17" s="45" t="s">
        <v>700</v>
      </c>
      <c r="D17" s="31">
        <v>9953854</v>
      </c>
      <c r="E17" s="31">
        <v>10267654</v>
      </c>
      <c r="F17" s="31">
        <v>10524833</v>
      </c>
      <c r="G17" s="31">
        <v>10621687</v>
      </c>
      <c r="H17" s="31"/>
      <c r="I17" s="31" t="s">
        <v>716</v>
      </c>
      <c r="J17" s="31"/>
      <c r="K17" s="31">
        <v>11226342</v>
      </c>
      <c r="L17" s="31"/>
      <c r="M17" s="31"/>
      <c r="N17" s="31"/>
      <c r="O17" s="31">
        <v>11998340</v>
      </c>
      <c r="P17" s="31"/>
      <c r="Q17" s="31"/>
      <c r="R17" s="31"/>
      <c r="T17" s="31"/>
      <c r="U17" s="31"/>
      <c r="V17" s="31"/>
    </row>
    <row r="18" spans="2:22">
      <c r="B18" s="6" t="s">
        <v>694</v>
      </c>
      <c r="C18" s="45" t="s">
        <v>697</v>
      </c>
      <c r="D18" s="31">
        <v>1364505</v>
      </c>
      <c r="E18" s="31">
        <v>1722501</v>
      </c>
      <c r="F18" s="31">
        <v>1722501</v>
      </c>
      <c r="G18" s="31">
        <v>1722501</v>
      </c>
      <c r="H18" s="31"/>
      <c r="I18" s="31">
        <v>1354911</v>
      </c>
      <c r="J18" s="31"/>
      <c r="K18" s="31">
        <v>1354911</v>
      </c>
      <c r="L18" s="31"/>
      <c r="M18" s="31"/>
      <c r="N18" s="31"/>
      <c r="O18" s="31">
        <v>1060015</v>
      </c>
      <c r="P18" s="31"/>
      <c r="Q18" s="31"/>
      <c r="R18" s="31"/>
      <c r="T18" s="31"/>
      <c r="U18" s="31"/>
      <c r="V18" s="31"/>
    </row>
    <row r="19" spans="2:22">
      <c r="B19" s="6" t="s">
        <v>695</v>
      </c>
      <c r="C19" s="45" t="s">
        <v>698</v>
      </c>
      <c r="D19" s="31">
        <v>104443</v>
      </c>
      <c r="E19" s="31">
        <v>415972</v>
      </c>
      <c r="F19" s="31">
        <v>460058</v>
      </c>
      <c r="G19" s="31">
        <v>630187</v>
      </c>
      <c r="H19" s="31"/>
      <c r="I19" s="31">
        <v>501964</v>
      </c>
      <c r="J19" s="31"/>
      <c r="K19" s="31">
        <v>455711</v>
      </c>
      <c r="L19" s="31"/>
      <c r="M19" s="31"/>
      <c r="N19" s="31"/>
      <c r="O19" s="31">
        <v>463378</v>
      </c>
      <c r="P19" s="31"/>
      <c r="Q19" s="31"/>
      <c r="R19" s="31"/>
      <c r="T19" s="31"/>
      <c r="U19" s="31"/>
      <c r="V19" s="31"/>
    </row>
    <row r="20" spans="2:22">
      <c r="B20" s="6" t="s">
        <v>696</v>
      </c>
      <c r="C20" s="45" t="s">
        <v>699</v>
      </c>
      <c r="D20" s="31">
        <v>10618</v>
      </c>
      <c r="E20" s="31">
        <v>9259</v>
      </c>
      <c r="F20" s="31">
        <v>12708</v>
      </c>
      <c r="G20" s="31">
        <v>15764</v>
      </c>
      <c r="H20" s="31"/>
      <c r="I20" s="31">
        <v>20157</v>
      </c>
      <c r="J20" s="31"/>
      <c r="K20" s="31">
        <v>37147</v>
      </c>
      <c r="L20" s="31"/>
      <c r="M20" s="31"/>
      <c r="N20" s="31"/>
      <c r="O20" s="31">
        <v>22338</v>
      </c>
      <c r="P20" s="31"/>
      <c r="Q20" s="31"/>
      <c r="R20" s="31"/>
      <c r="T20" s="31"/>
      <c r="U20" s="31"/>
      <c r="V20" s="31"/>
    </row>
    <row r="21" spans="2:22" ht="21">
      <c r="B21" s="6" t="s">
        <v>609</v>
      </c>
      <c r="C21" s="45" t="s">
        <v>509</v>
      </c>
      <c r="D21" s="31">
        <v>11433421</v>
      </c>
      <c r="E21" s="31">
        <v>12415387</v>
      </c>
      <c r="F21" s="31">
        <v>12720100</v>
      </c>
      <c r="G21" s="31">
        <v>12990139</v>
      </c>
      <c r="H21" s="31"/>
      <c r="I21" s="31" t="s">
        <v>715</v>
      </c>
      <c r="J21" s="31">
        <v>13049230</v>
      </c>
      <c r="K21" s="31">
        <v>13053187</v>
      </c>
      <c r="L21" s="31">
        <v>13394445</v>
      </c>
      <c r="M21" s="31">
        <v>11759399</v>
      </c>
      <c r="N21" s="31">
        <v>13476099</v>
      </c>
      <c r="O21" s="31">
        <v>13491884</v>
      </c>
      <c r="P21" s="31">
        <v>13253971</v>
      </c>
      <c r="Q21" s="31">
        <v>13199948</v>
      </c>
      <c r="R21" s="31">
        <v>13502308</v>
      </c>
      <c r="T21" s="31">
        <v>14386856</v>
      </c>
      <c r="U21" s="64" t="s">
        <v>661</v>
      </c>
      <c r="V21" s="64">
        <v>13559014</v>
      </c>
    </row>
    <row r="22" spans="2:22" ht="14.5" customHeight="1">
      <c r="B22" s="6" t="s">
        <v>610</v>
      </c>
      <c r="C22" s="45" t="s">
        <v>510</v>
      </c>
      <c r="D22" s="31"/>
      <c r="E22" s="31"/>
      <c r="F22" s="31"/>
      <c r="G22" s="31"/>
      <c r="H22" s="31"/>
      <c r="I22" s="31"/>
      <c r="J22" s="31"/>
      <c r="K22" s="31"/>
      <c r="L22" s="31"/>
      <c r="M22" s="31"/>
      <c r="N22" s="31"/>
      <c r="O22" s="31"/>
      <c r="P22" s="31"/>
      <c r="Q22" s="31"/>
      <c r="R22" s="31"/>
      <c r="T22" s="31"/>
      <c r="U22" s="64"/>
      <c r="V22" s="64"/>
    </row>
    <row r="23" spans="2:22">
      <c r="B23" s="6" t="s">
        <v>568</v>
      </c>
      <c r="C23" s="45" t="s">
        <v>511</v>
      </c>
      <c r="D23" s="64">
        <v>17.52</v>
      </c>
      <c r="E23" s="64">
        <v>16.649999999999999</v>
      </c>
      <c r="F23" s="64">
        <v>15.45</v>
      </c>
      <c r="G23" s="64">
        <v>15.17</v>
      </c>
      <c r="H23" s="64">
        <v>15.83</v>
      </c>
      <c r="I23" s="64">
        <v>15.48</v>
      </c>
      <c r="J23" s="64">
        <v>14.21</v>
      </c>
      <c r="K23" s="64">
        <v>14.11</v>
      </c>
      <c r="L23" s="64">
        <v>12.95</v>
      </c>
      <c r="M23" s="64">
        <v>13.21</v>
      </c>
      <c r="N23" s="64">
        <v>12.81</v>
      </c>
      <c r="O23" s="64">
        <v>13.26</v>
      </c>
      <c r="P23" s="64">
        <v>14.06</v>
      </c>
      <c r="Q23" s="64">
        <v>14.23</v>
      </c>
      <c r="R23" s="64">
        <v>13.78</v>
      </c>
      <c r="T23" s="64">
        <v>13.09</v>
      </c>
      <c r="U23" s="64">
        <v>14.19</v>
      </c>
      <c r="V23" s="64">
        <v>15.32</v>
      </c>
    </row>
    <row r="24" spans="2:22" ht="21">
      <c r="B24" s="6" t="s">
        <v>569</v>
      </c>
      <c r="C24" s="45" t="s">
        <v>512</v>
      </c>
      <c r="D24" s="64">
        <v>17.52</v>
      </c>
      <c r="E24" s="64">
        <v>16.649999999999999</v>
      </c>
      <c r="F24" s="64">
        <v>15.45</v>
      </c>
      <c r="G24" s="64">
        <v>15.17</v>
      </c>
      <c r="H24" s="64">
        <v>15.83</v>
      </c>
      <c r="I24" s="64">
        <v>15.48</v>
      </c>
      <c r="J24" s="64">
        <v>14.21</v>
      </c>
      <c r="K24" s="64">
        <v>13.92</v>
      </c>
      <c r="L24" s="64">
        <v>12.71</v>
      </c>
      <c r="M24" s="64">
        <v>12.98</v>
      </c>
      <c r="N24" s="64">
        <v>12.62</v>
      </c>
      <c r="O24" s="64">
        <v>12.89</v>
      </c>
      <c r="P24" s="64">
        <v>13.68</v>
      </c>
      <c r="Q24" s="64">
        <v>13.85</v>
      </c>
      <c r="R24" s="64">
        <v>13.42</v>
      </c>
      <c r="T24" s="64">
        <v>12.58</v>
      </c>
      <c r="U24" s="64">
        <v>13.61</v>
      </c>
      <c r="V24" s="64">
        <v>14.65</v>
      </c>
    </row>
    <row r="25" spans="2:22" ht="14.5" customHeight="1">
      <c r="B25" s="6" t="s">
        <v>570</v>
      </c>
      <c r="C25" s="45" t="s">
        <v>513</v>
      </c>
      <c r="D25" s="64">
        <v>17.52</v>
      </c>
      <c r="E25" s="64">
        <v>16.649999999999999</v>
      </c>
      <c r="F25" s="64">
        <v>15.45</v>
      </c>
      <c r="G25" s="64">
        <v>15.17</v>
      </c>
      <c r="H25" s="64">
        <v>15.83</v>
      </c>
      <c r="I25" s="64">
        <v>15.48</v>
      </c>
      <c r="J25" s="64">
        <v>14.21</v>
      </c>
      <c r="K25" s="64">
        <v>14.11</v>
      </c>
      <c r="L25" s="64">
        <v>12.95</v>
      </c>
      <c r="M25" s="64">
        <v>13.21</v>
      </c>
      <c r="N25" s="64">
        <v>12.81</v>
      </c>
      <c r="O25" s="64">
        <v>13.26</v>
      </c>
      <c r="P25" s="64">
        <v>14.06</v>
      </c>
      <c r="Q25" s="64">
        <v>14.23</v>
      </c>
      <c r="R25" s="64">
        <v>13.78</v>
      </c>
      <c r="T25" s="64">
        <v>13.09</v>
      </c>
      <c r="U25" s="31">
        <v>14.19</v>
      </c>
      <c r="V25" s="31">
        <v>15.32</v>
      </c>
    </row>
    <row r="26" spans="2:22" ht="21">
      <c r="B26" s="6" t="s">
        <v>571</v>
      </c>
      <c r="C26" s="45" t="s">
        <v>514</v>
      </c>
      <c r="D26" s="64">
        <v>17.52</v>
      </c>
      <c r="E26" s="64">
        <v>16.649999999999999</v>
      </c>
      <c r="F26" s="64">
        <v>15.45</v>
      </c>
      <c r="G26" s="64">
        <v>15.17</v>
      </c>
      <c r="H26" s="64">
        <v>15.83</v>
      </c>
      <c r="I26" s="64">
        <v>15.48</v>
      </c>
      <c r="J26" s="64">
        <v>14.21</v>
      </c>
      <c r="K26" s="64">
        <v>13.92</v>
      </c>
      <c r="L26" s="64">
        <v>12.71</v>
      </c>
      <c r="M26" s="64">
        <v>12.98</v>
      </c>
      <c r="N26" s="64">
        <v>12.62</v>
      </c>
      <c r="O26" s="64">
        <v>12.89</v>
      </c>
      <c r="P26" s="64">
        <v>13.68</v>
      </c>
      <c r="Q26" s="64">
        <v>13.85</v>
      </c>
      <c r="R26" s="64">
        <v>13.42</v>
      </c>
      <c r="T26" s="64">
        <v>12.58</v>
      </c>
      <c r="U26" s="31">
        <v>13.61</v>
      </c>
      <c r="V26" s="31">
        <v>14.65</v>
      </c>
    </row>
    <row r="27" spans="2:22">
      <c r="B27" s="6" t="s">
        <v>572</v>
      </c>
      <c r="C27" s="45" t="s">
        <v>515</v>
      </c>
      <c r="D27" s="64">
        <v>18.399999999999999</v>
      </c>
      <c r="E27" s="64">
        <v>17.54</v>
      </c>
      <c r="F27" s="64">
        <v>16.440000000000001</v>
      </c>
      <c r="G27" s="64">
        <v>16.27</v>
      </c>
      <c r="H27" s="64">
        <v>16.309999999999999</v>
      </c>
      <c r="I27" s="64">
        <v>16.100000000000001</v>
      </c>
      <c r="J27" s="64">
        <v>14.92</v>
      </c>
      <c r="K27" s="64">
        <v>14.95</v>
      </c>
      <c r="L27" s="64">
        <v>13.91</v>
      </c>
      <c r="M27" s="64">
        <v>14.32</v>
      </c>
      <c r="N27" s="64">
        <v>14.03</v>
      </c>
      <c r="O27" s="64">
        <v>14.61</v>
      </c>
      <c r="P27" s="64">
        <v>15.57</v>
      </c>
      <c r="Q27" s="64">
        <v>15.89</v>
      </c>
      <c r="R27" s="64">
        <v>15.54</v>
      </c>
      <c r="T27" s="64">
        <v>14.86</v>
      </c>
      <c r="U27" s="65">
        <v>16.39</v>
      </c>
      <c r="V27" s="65">
        <v>17.95</v>
      </c>
    </row>
    <row r="28" spans="2:22" ht="21">
      <c r="B28" s="6" t="s">
        <v>573</v>
      </c>
      <c r="C28" s="45" t="s">
        <v>516</v>
      </c>
      <c r="D28" s="64">
        <v>18.399999999999999</v>
      </c>
      <c r="E28" s="64">
        <v>17.54</v>
      </c>
      <c r="F28" s="64">
        <v>16.440000000000001</v>
      </c>
      <c r="G28" s="64">
        <v>16.27</v>
      </c>
      <c r="H28" s="64">
        <v>16.309999999999999</v>
      </c>
      <c r="I28" s="64">
        <v>16.100000000000001</v>
      </c>
      <c r="J28" s="64">
        <v>14.92</v>
      </c>
      <c r="K28" s="64">
        <v>14.76</v>
      </c>
      <c r="L28" s="64">
        <v>13.67</v>
      </c>
      <c r="M28" s="64">
        <v>14.09</v>
      </c>
      <c r="N28" s="64">
        <v>13.84</v>
      </c>
      <c r="O28" s="64">
        <v>14.24</v>
      </c>
      <c r="P28" s="64">
        <v>15.2</v>
      </c>
      <c r="Q28" s="64">
        <v>15.51</v>
      </c>
      <c r="R28" s="64">
        <v>15.18</v>
      </c>
      <c r="T28" s="64">
        <v>14.36</v>
      </c>
      <c r="U28" s="65">
        <v>15.83</v>
      </c>
      <c r="V28" s="65">
        <v>17.29</v>
      </c>
    </row>
    <row r="29" spans="2:22">
      <c r="B29" s="6" t="s">
        <v>611</v>
      </c>
      <c r="C29" s="45" t="s">
        <v>517</v>
      </c>
      <c r="D29" s="31"/>
      <c r="E29" s="31"/>
      <c r="F29" s="31"/>
      <c r="G29" s="31"/>
      <c r="H29" s="31"/>
      <c r="I29" s="31"/>
      <c r="J29" s="31"/>
      <c r="K29" s="31"/>
      <c r="L29" s="31"/>
      <c r="M29" s="31"/>
      <c r="N29" s="31"/>
      <c r="O29" s="31"/>
      <c r="P29" s="31"/>
      <c r="Q29" s="31"/>
      <c r="R29" s="31"/>
      <c r="T29" s="31"/>
      <c r="U29" s="31"/>
      <c r="V29" s="31"/>
    </row>
    <row r="30" spans="2:22">
      <c r="B30" s="6" t="s">
        <v>612</v>
      </c>
      <c r="C30" s="45" t="s">
        <v>518</v>
      </c>
      <c r="D30" s="31">
        <v>22699788</v>
      </c>
      <c r="E30" s="31">
        <v>23032479</v>
      </c>
      <c r="F30" s="31">
        <v>23260990</v>
      </c>
      <c r="G30" s="31" t="s">
        <v>735</v>
      </c>
      <c r="H30" s="31">
        <v>24005451</v>
      </c>
      <c r="I30" s="31">
        <v>24371735</v>
      </c>
      <c r="J30" s="31">
        <v>24582507</v>
      </c>
      <c r="K30" s="31">
        <v>24062778</v>
      </c>
      <c r="L30" s="31">
        <v>24387348</v>
      </c>
      <c r="M30" s="31">
        <v>25648152</v>
      </c>
      <c r="N30" s="31">
        <v>22455984</v>
      </c>
      <c r="O30" s="31">
        <v>22821635</v>
      </c>
      <c r="P30" s="31">
        <v>21773668</v>
      </c>
      <c r="Q30" s="31">
        <v>21818446</v>
      </c>
      <c r="R30" s="31">
        <v>21548258</v>
      </c>
      <c r="T30" s="31">
        <v>22073776</v>
      </c>
      <c r="U30" s="31" t="s">
        <v>662</v>
      </c>
      <c r="V30" s="31">
        <v>19439206</v>
      </c>
    </row>
    <row r="31" spans="2:22">
      <c r="B31" s="6" t="s">
        <v>611</v>
      </c>
      <c r="C31" s="45" t="s">
        <v>517</v>
      </c>
      <c r="D31" s="65">
        <v>9.1999999999999993</v>
      </c>
      <c r="E31" s="65">
        <v>9</v>
      </c>
      <c r="F31" s="65">
        <v>8.4</v>
      </c>
      <c r="G31" s="65">
        <v>8.1</v>
      </c>
      <c r="H31" s="65">
        <v>8.1</v>
      </c>
      <c r="I31" s="65">
        <v>7.9</v>
      </c>
      <c r="J31" s="65">
        <v>7.5</v>
      </c>
      <c r="K31" s="65">
        <v>7.7</v>
      </c>
      <c r="L31" s="65">
        <v>7.1</v>
      </c>
      <c r="M31" s="65">
        <v>6.8</v>
      </c>
      <c r="N31" s="65">
        <v>7.7</v>
      </c>
      <c r="O31" s="65">
        <v>7.9</v>
      </c>
      <c r="P31" s="65">
        <v>8.6</v>
      </c>
      <c r="Q31" s="65">
        <v>8.6</v>
      </c>
      <c r="R31" s="65">
        <v>8.6999999999999993</v>
      </c>
      <c r="T31" s="65">
        <v>8.6</v>
      </c>
      <c r="U31" s="65">
        <v>10.4</v>
      </c>
      <c r="V31" s="65">
        <v>10.8</v>
      </c>
    </row>
    <row r="32" spans="2:22" ht="21">
      <c r="B32" s="6" t="s">
        <v>613</v>
      </c>
      <c r="C32" s="45" t="s">
        <v>519</v>
      </c>
      <c r="D32" s="65">
        <v>9.1999999999999993</v>
      </c>
      <c r="E32" s="65">
        <v>9</v>
      </c>
      <c r="F32" s="65">
        <v>8.4</v>
      </c>
      <c r="G32" s="65">
        <v>8.1</v>
      </c>
      <c r="H32" s="65">
        <v>8.1</v>
      </c>
      <c r="I32" s="65">
        <v>7.9</v>
      </c>
      <c r="J32" s="65">
        <v>7.5</v>
      </c>
      <c r="K32" s="65">
        <v>7.6</v>
      </c>
      <c r="L32" s="65">
        <v>7</v>
      </c>
      <c r="M32" s="65">
        <v>6.7</v>
      </c>
      <c r="N32" s="65">
        <v>7.6</v>
      </c>
      <c r="O32" s="65">
        <v>7.6</v>
      </c>
      <c r="P32" s="65">
        <v>8.3000000000000007</v>
      </c>
      <c r="Q32" s="65">
        <v>8.4</v>
      </c>
      <c r="R32" s="65">
        <v>8.5</v>
      </c>
      <c r="T32" s="65">
        <v>8.3000000000000007</v>
      </c>
      <c r="U32" s="65">
        <v>10</v>
      </c>
      <c r="V32" s="65">
        <v>10.3</v>
      </c>
    </row>
    <row r="33" spans="11:18">
      <c r="K33" s="28"/>
      <c r="M33" s="28"/>
      <c r="N33" s="28"/>
      <c r="O33" s="28"/>
      <c r="P33" s="28"/>
      <c r="Q33" s="28"/>
      <c r="R33" s="28"/>
    </row>
    <row r="34" spans="11:18">
      <c r="M34" s="28"/>
    </row>
    <row r="35" spans="11:18">
      <c r="M35" s="31"/>
    </row>
    <row r="36" spans="11:18">
      <c r="M36" s="31"/>
    </row>
    <row r="37" spans="11:18">
      <c r="M37" s="31"/>
    </row>
    <row r="38" spans="11:18">
      <c r="M38" s="31"/>
    </row>
    <row r="39" spans="11:18">
      <c r="M39" s="31"/>
    </row>
    <row r="40" spans="11:18">
      <c r="M40" s="31"/>
    </row>
    <row r="41" spans="11:18">
      <c r="M41" s="64"/>
    </row>
    <row r="42" spans="11:18">
      <c r="M42" s="64"/>
    </row>
    <row r="43" spans="11:18">
      <c r="M43" s="64"/>
    </row>
    <row r="44" spans="11:18">
      <c r="M44" s="64"/>
    </row>
    <row r="45" spans="11:18">
      <c r="M45" s="64"/>
    </row>
    <row r="46" spans="11:18">
      <c r="M46" s="64"/>
    </row>
    <row r="47" spans="11:18">
      <c r="M47" s="31"/>
    </row>
    <row r="48" spans="11:18">
      <c r="M48" s="31"/>
    </row>
    <row r="49" spans="13:13">
      <c r="M49" s="65"/>
    </row>
    <row r="50" spans="13:13">
      <c r="M50" s="65"/>
    </row>
  </sheetData>
  <phoneticPr fontId="3" type="noConversion"/>
  <hyperlinks>
    <hyperlink ref="B1" location="'Spis treści'!A1" display="Powrót do spisu treści" xr:uid="{00000000-0004-0000-0C00-000000000000}"/>
    <hyperlink ref="C1" location="'Spis treści'!A1" display="Back to table of contents" xr:uid="{00000000-0004-0000-0C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16"/>
  <sheetViews>
    <sheetView workbookViewId="0">
      <selection activeCell="H25" sqref="H25"/>
    </sheetView>
  </sheetViews>
  <sheetFormatPr defaultRowHeight="12.5"/>
  <cols>
    <col min="2" max="2" width="6.81640625" customWidth="1"/>
    <col min="3" max="3" width="39.1796875" customWidth="1"/>
    <col min="4" max="4" width="15.54296875" customWidth="1"/>
    <col min="5" max="5" width="18.453125" customWidth="1"/>
    <col min="6" max="6" width="22.453125" customWidth="1"/>
    <col min="7" max="7" width="11.81640625" customWidth="1"/>
    <col min="8" max="8" width="13.54296875" customWidth="1"/>
  </cols>
  <sheetData>
    <row r="1" spans="2:8">
      <c r="B1" s="2" t="s">
        <v>95</v>
      </c>
      <c r="C1" s="2" t="s">
        <v>96</v>
      </c>
    </row>
    <row r="2" spans="2:8">
      <c r="B2" s="2"/>
      <c r="C2" s="2"/>
    </row>
    <row r="3" spans="2:8" ht="14">
      <c r="B3" s="24" t="s">
        <v>651</v>
      </c>
      <c r="C3" s="2"/>
    </row>
    <row r="4" spans="2:8">
      <c r="B4" s="4" t="s">
        <v>650</v>
      </c>
    </row>
    <row r="6" spans="2:8" ht="12.65" customHeight="1">
      <c r="B6" s="90" t="s">
        <v>614</v>
      </c>
      <c r="C6" s="83" t="s">
        <v>615</v>
      </c>
      <c r="D6" s="83" t="s">
        <v>616</v>
      </c>
      <c r="E6" s="66" t="s">
        <v>617</v>
      </c>
      <c r="F6" s="66" t="s">
        <v>617</v>
      </c>
      <c r="G6" s="83" t="s">
        <v>619</v>
      </c>
      <c r="H6" s="84"/>
    </row>
    <row r="7" spans="2:8">
      <c r="B7" s="90"/>
      <c r="C7" s="83"/>
      <c r="D7" s="83"/>
      <c r="E7" s="66" t="s">
        <v>622</v>
      </c>
      <c r="F7" s="66" t="s">
        <v>618</v>
      </c>
      <c r="G7" s="83"/>
      <c r="H7" s="84"/>
    </row>
    <row r="8" spans="2:8">
      <c r="B8" s="90"/>
      <c r="C8" s="83"/>
      <c r="D8" s="83"/>
      <c r="E8" s="67"/>
      <c r="F8" s="66"/>
      <c r="G8" s="83"/>
      <c r="H8" s="84"/>
    </row>
    <row r="9" spans="2:8" ht="12.65" customHeight="1">
      <c r="B9" s="90" t="s">
        <v>56</v>
      </c>
      <c r="C9" s="83" t="s">
        <v>549</v>
      </c>
      <c r="D9" s="83" t="s">
        <v>550</v>
      </c>
      <c r="E9" s="66" t="s">
        <v>551</v>
      </c>
      <c r="F9" s="66" t="s">
        <v>552</v>
      </c>
      <c r="G9" s="83" t="s">
        <v>554</v>
      </c>
      <c r="H9" s="84"/>
    </row>
    <row r="10" spans="2:8" ht="25">
      <c r="B10" s="90"/>
      <c r="C10" s="83"/>
      <c r="D10" s="83"/>
      <c r="E10" s="66" t="s">
        <v>623</v>
      </c>
      <c r="F10" s="66" t="s">
        <v>553</v>
      </c>
      <c r="G10" s="83"/>
      <c r="H10" s="84"/>
    </row>
    <row r="11" spans="2:8" ht="23.5" customHeight="1">
      <c r="B11" s="90"/>
      <c r="C11" s="83"/>
      <c r="D11" s="83"/>
      <c r="E11" s="67"/>
      <c r="F11" s="66"/>
      <c r="G11" s="83"/>
      <c r="H11" s="84"/>
    </row>
    <row r="12" spans="2:8" ht="13" thickBot="1">
      <c r="B12" s="85" t="s">
        <v>652</v>
      </c>
      <c r="C12" s="86"/>
      <c r="D12" s="86"/>
      <c r="E12" s="86"/>
      <c r="F12" s="86"/>
      <c r="G12" s="86"/>
      <c r="H12" s="87"/>
    </row>
    <row r="13" spans="2:8" ht="25.5" thickBot="1">
      <c r="B13" s="58" t="s">
        <v>520</v>
      </c>
      <c r="C13" s="59" t="s">
        <v>555</v>
      </c>
      <c r="D13" s="59" t="s">
        <v>576</v>
      </c>
      <c r="E13" s="60">
        <v>1</v>
      </c>
      <c r="F13" s="60">
        <v>1</v>
      </c>
      <c r="G13" s="59" t="s">
        <v>620</v>
      </c>
      <c r="H13" s="59" t="s">
        <v>556</v>
      </c>
    </row>
    <row r="14" spans="2:8" ht="25.5" thickBot="1">
      <c r="B14" s="58" t="s">
        <v>524</v>
      </c>
      <c r="C14" s="59" t="s">
        <v>557</v>
      </c>
      <c r="D14" s="59" t="s">
        <v>576</v>
      </c>
      <c r="E14" s="60">
        <v>1</v>
      </c>
      <c r="F14" s="60">
        <v>1</v>
      </c>
      <c r="G14" s="59" t="s">
        <v>620</v>
      </c>
      <c r="H14" s="59" t="s">
        <v>556</v>
      </c>
    </row>
    <row r="15" spans="2:8">
      <c r="B15" s="88" t="s">
        <v>653</v>
      </c>
      <c r="C15" s="89"/>
      <c r="D15" s="89"/>
      <c r="E15" s="89"/>
      <c r="F15" s="89"/>
      <c r="G15" s="89"/>
      <c r="H15" s="89"/>
    </row>
    <row r="16" spans="2:8" ht="25.5" thickBot="1">
      <c r="B16" s="58" t="s">
        <v>520</v>
      </c>
      <c r="C16" s="59" t="s">
        <v>621</v>
      </c>
      <c r="D16" s="59" t="s">
        <v>576</v>
      </c>
      <c r="E16" s="60">
        <v>1</v>
      </c>
      <c r="F16" s="60">
        <v>1</v>
      </c>
      <c r="G16" s="59" t="s">
        <v>620</v>
      </c>
      <c r="H16" s="59" t="s">
        <v>556</v>
      </c>
    </row>
  </sheetData>
  <mergeCells count="10">
    <mergeCell ref="G6:H8"/>
    <mergeCell ref="G9:H11"/>
    <mergeCell ref="B12:H12"/>
    <mergeCell ref="B15:H15"/>
    <mergeCell ref="B6:B8"/>
    <mergeCell ref="C6:C8"/>
    <mergeCell ref="D6:D8"/>
    <mergeCell ref="B9:B11"/>
    <mergeCell ref="C9:C11"/>
    <mergeCell ref="D9:D11"/>
  </mergeCells>
  <hyperlinks>
    <hyperlink ref="B1" location="'Spis treści'!A1" display="Powrót do spisu treści" xr:uid="{00000000-0004-0000-0D00-000000000000}"/>
    <hyperlink ref="C1" location="'Spis treści'!A1" display="Back to table of contents" xr:uid="{00000000-0004-0000-0D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76"/>
  <sheetViews>
    <sheetView topLeftCell="A6" zoomScale="85" zoomScaleNormal="85" workbookViewId="0">
      <selection activeCell="K68" sqref="K68"/>
    </sheetView>
  </sheetViews>
  <sheetFormatPr defaultRowHeight="12.5"/>
  <cols>
    <col min="2" max="2" width="39.1796875" customWidth="1"/>
    <col min="3" max="3" width="28.453125" customWidth="1"/>
    <col min="4" max="4" width="16.54296875" customWidth="1"/>
    <col min="5" max="5" width="13.1796875" customWidth="1"/>
    <col min="6" max="6" width="13.54296875" customWidth="1"/>
    <col min="7" max="7" width="11.54296875" customWidth="1"/>
    <col min="8" max="8" width="16.1796875" customWidth="1"/>
    <col min="9" max="9" width="19" customWidth="1"/>
    <col min="11" max="11" width="46.1796875" customWidth="1"/>
  </cols>
  <sheetData>
    <row r="1" spans="2:9">
      <c r="B1" s="2" t="s">
        <v>95</v>
      </c>
      <c r="C1" s="2" t="s">
        <v>96</v>
      </c>
    </row>
    <row r="3" spans="2:9" ht="14">
      <c r="B3" s="24" t="s">
        <v>566</v>
      </c>
    </row>
    <row r="4" spans="2:9">
      <c r="B4" s="4" t="s">
        <v>565</v>
      </c>
    </row>
    <row r="6" spans="2:9" ht="51.65" customHeight="1">
      <c r="B6" s="61" t="s">
        <v>724</v>
      </c>
      <c r="C6" s="61" t="s">
        <v>752</v>
      </c>
      <c r="D6" s="61" t="s">
        <v>654</v>
      </c>
      <c r="E6" s="61" t="s">
        <v>655</v>
      </c>
      <c r="F6" s="72" t="s">
        <v>656</v>
      </c>
      <c r="G6" s="61" t="s">
        <v>657</v>
      </c>
      <c r="H6" s="61" t="s">
        <v>658</v>
      </c>
      <c r="I6" s="61" t="s">
        <v>709</v>
      </c>
    </row>
    <row r="7" spans="2:9" ht="15" customHeight="1">
      <c r="B7" s="61" t="s">
        <v>724</v>
      </c>
      <c r="C7" s="61"/>
      <c r="D7" s="91"/>
      <c r="E7" s="91"/>
      <c r="F7" s="91"/>
      <c r="G7" s="91"/>
      <c r="H7" s="91"/>
      <c r="I7" s="91"/>
    </row>
    <row r="8" spans="2:9">
      <c r="B8" s="61" t="s">
        <v>725</v>
      </c>
      <c r="C8" s="61"/>
      <c r="D8" s="91"/>
      <c r="E8" s="91"/>
      <c r="F8" s="91"/>
      <c r="G8" s="91"/>
      <c r="H8" s="91"/>
      <c r="I8" s="91"/>
    </row>
    <row r="9" spans="2:9" ht="13" thickBot="1">
      <c r="B9" s="61" t="s">
        <v>753</v>
      </c>
      <c r="C9" s="61"/>
      <c r="D9" s="92"/>
      <c r="E9" s="92"/>
      <c r="F9" s="92"/>
      <c r="G9" s="92"/>
      <c r="H9" s="92"/>
      <c r="I9" s="92"/>
    </row>
    <row r="10" spans="2:9" ht="13" thickBot="1">
      <c r="B10" s="77" t="s">
        <v>3</v>
      </c>
      <c r="C10" s="45" t="s">
        <v>34</v>
      </c>
      <c r="D10" s="79">
        <v>227186</v>
      </c>
      <c r="E10" s="79">
        <v>167912</v>
      </c>
      <c r="F10" s="79">
        <v>163924</v>
      </c>
      <c r="G10" s="79">
        <v>60599</v>
      </c>
      <c r="H10" s="79">
        <v>-1129</v>
      </c>
      <c r="I10" s="79">
        <v>618492</v>
      </c>
    </row>
    <row r="11" spans="2:9" ht="13" thickBot="1">
      <c r="B11" s="78" t="s">
        <v>624</v>
      </c>
      <c r="C11" s="45" t="s">
        <v>521</v>
      </c>
      <c r="D11" s="80">
        <v>895070</v>
      </c>
      <c r="E11" s="80">
        <v>546463</v>
      </c>
      <c r="F11" s="80">
        <v>-357865</v>
      </c>
      <c r="G11" s="80">
        <v>70540</v>
      </c>
      <c r="H11" s="81">
        <v>35</v>
      </c>
      <c r="I11" s="80">
        <v>1154243</v>
      </c>
    </row>
    <row r="12" spans="2:9" ht="13" thickBot="1">
      <c r="B12" s="78" t="s">
        <v>625</v>
      </c>
      <c r="C12" s="45" t="s">
        <v>522</v>
      </c>
      <c r="D12" s="80">
        <v>563113</v>
      </c>
      <c r="E12" s="80">
        <v>137489</v>
      </c>
      <c r="F12" s="80">
        <v>367967</v>
      </c>
      <c r="G12" s="80">
        <v>7238</v>
      </c>
      <c r="H12" s="81" t="s">
        <v>746</v>
      </c>
      <c r="I12" s="80">
        <v>1075807</v>
      </c>
    </row>
    <row r="13" spans="2:9" ht="13" thickBot="1">
      <c r="B13" s="78" t="s">
        <v>626</v>
      </c>
      <c r="C13" s="45" t="s">
        <v>523</v>
      </c>
      <c r="D13" s="80">
        <v>331957</v>
      </c>
      <c r="E13" s="80">
        <v>408974</v>
      </c>
      <c r="F13" s="80">
        <v>-725832</v>
      </c>
      <c r="G13" s="80">
        <v>63302</v>
      </c>
      <c r="H13" s="81">
        <v>35</v>
      </c>
      <c r="I13" s="80">
        <v>78436</v>
      </c>
    </row>
    <row r="14" spans="2:9" ht="15" customHeight="1" thickBot="1">
      <c r="B14" s="78" t="s">
        <v>627</v>
      </c>
      <c r="C14" s="45" t="s">
        <v>525</v>
      </c>
      <c r="D14" s="80">
        <v>-667884</v>
      </c>
      <c r="E14" s="80">
        <v>-378551</v>
      </c>
      <c r="F14" s="80">
        <v>521789</v>
      </c>
      <c r="G14" s="80">
        <v>-9941</v>
      </c>
      <c r="H14" s="80">
        <v>-1164</v>
      </c>
      <c r="I14" s="80">
        <v>-535751</v>
      </c>
    </row>
    <row r="15" spans="2:9" ht="14.5" customHeight="1" thickBot="1">
      <c r="B15" s="78" t="s">
        <v>625</v>
      </c>
      <c r="C15" s="45" t="s">
        <v>522</v>
      </c>
      <c r="D15" s="80">
        <v>-148218</v>
      </c>
      <c r="E15" s="80">
        <v>-253095</v>
      </c>
      <c r="F15" s="80">
        <v>-48605</v>
      </c>
      <c r="G15" s="80">
        <v>-7373</v>
      </c>
      <c r="H15" s="81">
        <v>-24</v>
      </c>
      <c r="I15" s="80">
        <v>-457315</v>
      </c>
    </row>
    <row r="16" spans="2:9" ht="13" thickBot="1">
      <c r="B16" s="78" t="s">
        <v>626</v>
      </c>
      <c r="C16" s="45" t="s">
        <v>523</v>
      </c>
      <c r="D16" s="80">
        <v>-519666</v>
      </c>
      <c r="E16" s="80">
        <v>-125456</v>
      </c>
      <c r="F16" s="80">
        <v>570394</v>
      </c>
      <c r="G16" s="80">
        <v>-2568</v>
      </c>
      <c r="H16" s="80">
        <v>-1140</v>
      </c>
      <c r="I16" s="80">
        <v>-78436</v>
      </c>
    </row>
    <row r="17" spans="2:9" ht="13" thickBot="1">
      <c r="B17" s="78" t="s">
        <v>628</v>
      </c>
      <c r="C17" s="45" t="s">
        <v>526</v>
      </c>
      <c r="D17" s="80">
        <v>44612</v>
      </c>
      <c r="E17" s="80">
        <v>6943</v>
      </c>
      <c r="F17" s="81" t="s">
        <v>746</v>
      </c>
      <c r="G17" s="80">
        <v>44805</v>
      </c>
      <c r="H17" s="81">
        <v>-398</v>
      </c>
      <c r="I17" s="80">
        <v>95962</v>
      </c>
    </row>
    <row r="18" spans="2:9" ht="13" thickBot="1">
      <c r="B18" s="78" t="s">
        <v>7</v>
      </c>
      <c r="C18" s="45" t="s">
        <v>527</v>
      </c>
      <c r="D18" s="81" t="s">
        <v>746</v>
      </c>
      <c r="E18" s="81" t="s">
        <v>746</v>
      </c>
      <c r="F18" s="80">
        <v>12057</v>
      </c>
      <c r="G18" s="81">
        <v>189</v>
      </c>
      <c r="H18" s="81" t="s">
        <v>746</v>
      </c>
      <c r="I18" s="80">
        <v>12246</v>
      </c>
    </row>
    <row r="19" spans="2:9" ht="20.5" thickBot="1">
      <c r="B19" s="78" t="s">
        <v>629</v>
      </c>
      <c r="C19" s="45" t="s">
        <v>528</v>
      </c>
      <c r="D19" s="81">
        <v>-89</v>
      </c>
      <c r="E19" s="81">
        <v>-141</v>
      </c>
      <c r="F19" s="80">
        <v>4300</v>
      </c>
      <c r="G19" s="80">
        <v>35673</v>
      </c>
      <c r="H19" s="81" t="s">
        <v>746</v>
      </c>
      <c r="I19" s="80">
        <v>39743</v>
      </c>
    </row>
    <row r="20" spans="2:9" ht="13" thickBot="1">
      <c r="B20" s="78" t="s">
        <v>83</v>
      </c>
      <c r="C20" s="45" t="s">
        <v>93</v>
      </c>
      <c r="D20" s="81" t="s">
        <v>746</v>
      </c>
      <c r="E20" s="81" t="s">
        <v>746</v>
      </c>
      <c r="F20" s="80">
        <v>-1454</v>
      </c>
      <c r="G20" s="81" t="s">
        <v>746</v>
      </c>
      <c r="H20" s="81" t="s">
        <v>746</v>
      </c>
      <c r="I20" s="80">
        <v>-1454</v>
      </c>
    </row>
    <row r="21" spans="2:9" ht="13" thickBot="1">
      <c r="B21" s="78" t="s">
        <v>630</v>
      </c>
      <c r="C21" s="45" t="s">
        <v>529</v>
      </c>
      <c r="D21" s="80">
        <v>25727</v>
      </c>
      <c r="E21" s="80">
        <v>2319</v>
      </c>
      <c r="F21" s="80">
        <v>-18154</v>
      </c>
      <c r="G21" s="81">
        <v>-285</v>
      </c>
      <c r="H21" s="81" t="s">
        <v>746</v>
      </c>
      <c r="I21" s="80">
        <v>9607</v>
      </c>
    </row>
    <row r="22" spans="2:9" ht="13" thickBot="1">
      <c r="B22" s="78" t="s">
        <v>726</v>
      </c>
      <c r="C22" s="45" t="s">
        <v>702</v>
      </c>
      <c r="D22" s="80">
        <v>329</v>
      </c>
      <c r="E22" s="81">
        <v>5</v>
      </c>
      <c r="F22" s="81" t="s">
        <v>746</v>
      </c>
      <c r="G22" s="81" t="s">
        <v>746</v>
      </c>
      <c r="H22" s="81" t="s">
        <v>746</v>
      </c>
      <c r="I22" s="80">
        <v>334</v>
      </c>
    </row>
    <row r="23" spans="2:9" ht="13" thickBot="1">
      <c r="B23" s="78" t="s">
        <v>631</v>
      </c>
      <c r="C23" s="45" t="s">
        <v>530</v>
      </c>
      <c r="D23" s="80">
        <v>297765</v>
      </c>
      <c r="E23" s="80">
        <v>177038</v>
      </c>
      <c r="F23" s="80">
        <v>160702</v>
      </c>
      <c r="G23" s="80">
        <v>140981</v>
      </c>
      <c r="H23" s="80">
        <v>-1527</v>
      </c>
      <c r="I23" s="80">
        <v>774959</v>
      </c>
    </row>
    <row r="24" spans="2:9" ht="20.5" thickBot="1">
      <c r="B24" s="78" t="s">
        <v>632</v>
      </c>
      <c r="C24" s="45" t="s">
        <v>531</v>
      </c>
      <c r="D24" s="80">
        <v>-4397</v>
      </c>
      <c r="E24" s="80">
        <v>-16284</v>
      </c>
      <c r="F24" s="81" t="s">
        <v>746</v>
      </c>
      <c r="G24" s="80">
        <v>-1000</v>
      </c>
      <c r="H24" s="80">
        <v>-9409</v>
      </c>
      <c r="I24" s="80">
        <v>-31090</v>
      </c>
    </row>
    <row r="25" spans="2:9" ht="20.5" thickBot="1">
      <c r="B25" s="78" t="s">
        <v>633</v>
      </c>
      <c r="C25" s="45" t="s">
        <v>532</v>
      </c>
      <c r="D25" s="81" t="s">
        <v>746</v>
      </c>
      <c r="E25" s="80">
        <v>-179040</v>
      </c>
      <c r="F25" s="81" t="s">
        <v>746</v>
      </c>
      <c r="G25" s="73"/>
      <c r="H25" s="81" t="s">
        <v>746</v>
      </c>
      <c r="I25" s="80">
        <v>-179040</v>
      </c>
    </row>
    <row r="26" spans="2:9" ht="13" thickBot="1">
      <c r="B26" s="78" t="s">
        <v>634</v>
      </c>
      <c r="C26" s="45" t="s">
        <v>533</v>
      </c>
      <c r="D26" s="80">
        <v>-59710</v>
      </c>
      <c r="E26" s="80">
        <v>12743</v>
      </c>
      <c r="F26" s="80">
        <v>7999</v>
      </c>
      <c r="G26" s="81" t="s">
        <v>746</v>
      </c>
      <c r="H26" s="81" t="s">
        <v>746</v>
      </c>
      <c r="I26" s="80">
        <v>-38968</v>
      </c>
    </row>
    <row r="27" spans="2:9" ht="13" thickBot="1">
      <c r="B27" s="78" t="s">
        <v>635</v>
      </c>
      <c r="C27" s="45" t="s">
        <v>534</v>
      </c>
      <c r="D27" s="80">
        <v>233658</v>
      </c>
      <c r="E27" s="80">
        <v>-5543</v>
      </c>
      <c r="F27" s="80">
        <v>168701</v>
      </c>
      <c r="G27" s="80">
        <v>139981</v>
      </c>
      <c r="H27" s="80">
        <v>-10936</v>
      </c>
      <c r="I27" s="80">
        <v>525861</v>
      </c>
    </row>
    <row r="28" spans="2:9" ht="13" thickBot="1">
      <c r="B28" s="78" t="s">
        <v>636</v>
      </c>
      <c r="C28" s="45" t="s">
        <v>535</v>
      </c>
      <c r="D28" s="80">
        <v>-25579</v>
      </c>
      <c r="E28" s="80">
        <v>-20667</v>
      </c>
      <c r="F28" s="80">
        <v>-2013</v>
      </c>
      <c r="G28" s="80">
        <v>-82642</v>
      </c>
      <c r="H28" s="80">
        <v>-1783</v>
      </c>
      <c r="I28" s="80">
        <v>-132684</v>
      </c>
    </row>
    <row r="29" spans="2:9" ht="13" thickBot="1">
      <c r="B29" s="78" t="s">
        <v>727</v>
      </c>
      <c r="C29" s="45" t="s">
        <v>536</v>
      </c>
      <c r="D29" s="80">
        <v>208079</v>
      </c>
      <c r="E29" s="80">
        <v>-26210</v>
      </c>
      <c r="F29" s="80">
        <v>166688</v>
      </c>
      <c r="G29" s="80">
        <v>57339</v>
      </c>
      <c r="H29" s="80">
        <v>-12719</v>
      </c>
      <c r="I29" s="80">
        <v>393177</v>
      </c>
    </row>
    <row r="30" spans="2:9" ht="13" thickBot="1">
      <c r="B30" s="78" t="s">
        <v>637</v>
      </c>
      <c r="C30" s="45" t="s">
        <v>537</v>
      </c>
      <c r="D30" s="80">
        <v>-105027</v>
      </c>
      <c r="E30" s="80">
        <v>-81524</v>
      </c>
      <c r="F30" s="80">
        <v>-16649</v>
      </c>
      <c r="G30" s="81" t="s">
        <v>746</v>
      </c>
      <c r="H30" s="81" t="s">
        <v>746</v>
      </c>
      <c r="I30" s="80">
        <v>-203200</v>
      </c>
    </row>
    <row r="31" spans="2:9" ht="13" thickBot="1">
      <c r="B31" s="78" t="s">
        <v>728</v>
      </c>
      <c r="C31" s="45" t="s">
        <v>538</v>
      </c>
      <c r="D31" s="80">
        <v>103052</v>
      </c>
      <c r="E31" s="80">
        <v>-107734</v>
      </c>
      <c r="F31" s="80">
        <v>150039</v>
      </c>
      <c r="G31" s="80">
        <v>57339</v>
      </c>
      <c r="H31" s="80">
        <v>-12719</v>
      </c>
      <c r="I31" s="80">
        <v>189977</v>
      </c>
    </row>
    <row r="32" spans="2:9" ht="13" thickBot="1">
      <c r="B32" s="78" t="s">
        <v>638</v>
      </c>
      <c r="C32" s="45" t="s">
        <v>539</v>
      </c>
      <c r="D32" s="80">
        <v>-24523</v>
      </c>
      <c r="E32" s="80">
        <v>-21433</v>
      </c>
      <c r="F32" s="80">
        <v>-2141</v>
      </c>
      <c r="G32" s="80">
        <v>-9392</v>
      </c>
      <c r="H32" s="80">
        <v>-1316</v>
      </c>
      <c r="I32" s="80">
        <v>-58805</v>
      </c>
    </row>
    <row r="33" spans="2:9" ht="13" thickBot="1">
      <c r="B33" s="78" t="s">
        <v>639</v>
      </c>
      <c r="C33" s="45" t="s">
        <v>540</v>
      </c>
      <c r="D33" s="80">
        <v>-15573</v>
      </c>
      <c r="E33" s="80">
        <v>-13312</v>
      </c>
      <c r="F33" s="80">
        <v>-880</v>
      </c>
      <c r="G33" s="80">
        <v>-3837</v>
      </c>
      <c r="H33" s="80">
        <v>-515</v>
      </c>
      <c r="I33" s="80">
        <v>-34117</v>
      </c>
    </row>
    <row r="34" spans="2:9" ht="13" thickBot="1">
      <c r="B34" s="78" t="s">
        <v>640</v>
      </c>
      <c r="C34" s="45" t="s">
        <v>541</v>
      </c>
      <c r="D34" s="80">
        <v>62956</v>
      </c>
      <c r="E34" s="80">
        <v>-142479</v>
      </c>
      <c r="F34" s="80">
        <v>147018</v>
      </c>
      <c r="G34" s="80">
        <v>44110</v>
      </c>
      <c r="H34" s="80">
        <v>-14550</v>
      </c>
      <c r="I34" s="80">
        <v>97055</v>
      </c>
    </row>
    <row r="35" spans="2:9" ht="13" thickBot="1">
      <c r="B35" s="78" t="s">
        <v>641</v>
      </c>
      <c r="C35" s="45" t="s">
        <v>542</v>
      </c>
      <c r="D35" s="80">
        <v>52261</v>
      </c>
      <c r="E35" s="80">
        <v>91312</v>
      </c>
      <c r="F35" s="80">
        <v>-143573</v>
      </c>
      <c r="G35" s="81" t="s">
        <v>746</v>
      </c>
      <c r="H35" s="81" t="s">
        <v>746</v>
      </c>
      <c r="I35" s="81" t="s">
        <v>746</v>
      </c>
    </row>
    <row r="36" spans="2:9" ht="20.5" thickBot="1">
      <c r="B36" s="78" t="s">
        <v>642</v>
      </c>
      <c r="C36" s="45" t="s">
        <v>543</v>
      </c>
      <c r="D36" s="80">
        <v>115217</v>
      </c>
      <c r="E36" s="80">
        <v>-51167</v>
      </c>
      <c r="F36" s="80">
        <v>3445</v>
      </c>
      <c r="G36" s="80">
        <v>44110</v>
      </c>
      <c r="H36" s="80">
        <v>-14550</v>
      </c>
      <c r="I36" s="80">
        <v>97055</v>
      </c>
    </row>
    <row r="37" spans="2:9" ht="15" thickBot="1">
      <c r="B37" s="78" t="s">
        <v>643</v>
      </c>
      <c r="C37" s="45" t="s">
        <v>544</v>
      </c>
      <c r="D37" s="73"/>
      <c r="E37" s="73"/>
      <c r="F37" s="73"/>
      <c r="G37" s="73"/>
      <c r="H37" s="73"/>
      <c r="I37" s="80">
        <v>-55999</v>
      </c>
    </row>
    <row r="38" spans="2:9" ht="15" thickBot="1">
      <c r="B38" s="78" t="s">
        <v>644</v>
      </c>
      <c r="C38" s="45" t="s">
        <v>545</v>
      </c>
      <c r="D38" s="73"/>
      <c r="E38" s="73"/>
      <c r="F38" s="73"/>
      <c r="G38" s="73"/>
      <c r="H38" s="73"/>
      <c r="I38" s="80">
        <v>41056</v>
      </c>
    </row>
    <row r="39" spans="2:9" ht="13" thickBot="1">
      <c r="B39" s="78" t="s">
        <v>645</v>
      </c>
      <c r="C39" s="45" t="s">
        <v>546</v>
      </c>
      <c r="D39" s="80">
        <v>8630010</v>
      </c>
      <c r="E39" s="80">
        <v>1936316</v>
      </c>
      <c r="F39" s="80">
        <v>9359736</v>
      </c>
      <c r="G39" s="80">
        <v>395640</v>
      </c>
      <c r="H39" s="80">
        <v>227927</v>
      </c>
      <c r="I39" s="80">
        <v>20549629</v>
      </c>
    </row>
    <row r="40" spans="2:9" ht="20.5" customHeight="1" thickBot="1">
      <c r="B40" s="78" t="s">
        <v>646</v>
      </c>
      <c r="C40" s="45" t="s">
        <v>547</v>
      </c>
      <c r="D40" s="80">
        <v>5767617</v>
      </c>
      <c r="E40" s="80">
        <v>9272328</v>
      </c>
      <c r="F40" s="80">
        <v>3040276</v>
      </c>
      <c r="G40" s="80">
        <v>1856669</v>
      </c>
      <c r="H40" s="80">
        <v>612739</v>
      </c>
      <c r="I40" s="80">
        <v>20549629</v>
      </c>
    </row>
    <row r="41" spans="2:9" ht="20.5" thickBot="1">
      <c r="B41" s="78" t="s">
        <v>647</v>
      </c>
      <c r="C41" s="45" t="s">
        <v>548</v>
      </c>
      <c r="D41" s="80">
        <v>12063</v>
      </c>
      <c r="E41" s="80">
        <v>10032</v>
      </c>
      <c r="F41" s="80">
        <v>1588</v>
      </c>
      <c r="G41" s="80">
        <v>9047</v>
      </c>
      <c r="H41" s="81">
        <v>52</v>
      </c>
      <c r="I41" s="80">
        <v>32782</v>
      </c>
    </row>
    <row r="44" spans="2:9" ht="46.5" thickBot="1">
      <c r="B44" s="61" t="s">
        <v>755</v>
      </c>
      <c r="C44" s="61" t="s">
        <v>757</v>
      </c>
      <c r="D44" s="61" t="s">
        <v>654</v>
      </c>
      <c r="E44" s="61" t="s">
        <v>655</v>
      </c>
      <c r="F44" s="72" t="s">
        <v>656</v>
      </c>
      <c r="G44" s="61" t="s">
        <v>657</v>
      </c>
      <c r="H44" s="61" t="s">
        <v>658</v>
      </c>
      <c r="I44" s="61" t="s">
        <v>709</v>
      </c>
    </row>
    <row r="45" spans="2:9" ht="13" thickBot="1">
      <c r="B45" s="77" t="s">
        <v>756</v>
      </c>
      <c r="C45" s="45" t="s">
        <v>34</v>
      </c>
      <c r="D45" s="79">
        <v>226930</v>
      </c>
      <c r="E45" s="79">
        <v>154548</v>
      </c>
      <c r="F45" s="79">
        <v>149022</v>
      </c>
      <c r="G45" s="79">
        <v>84110</v>
      </c>
      <c r="H45" s="79">
        <v>-1446</v>
      </c>
      <c r="I45" s="79">
        <v>613164</v>
      </c>
    </row>
    <row r="46" spans="2:9" ht="13" thickBot="1">
      <c r="B46" s="78" t="s">
        <v>624</v>
      </c>
      <c r="C46" s="45" t="s">
        <v>521</v>
      </c>
      <c r="D46" s="80">
        <v>996946</v>
      </c>
      <c r="E46" s="80">
        <v>651139</v>
      </c>
      <c r="F46" s="80">
        <v>-417538</v>
      </c>
      <c r="G46" s="80">
        <v>111932</v>
      </c>
      <c r="H46" s="81">
        <v>34</v>
      </c>
      <c r="I46" s="80">
        <v>1342513</v>
      </c>
    </row>
    <row r="47" spans="2:9" ht="21" customHeight="1" thickBot="1">
      <c r="B47" s="78" t="s">
        <v>625</v>
      </c>
      <c r="C47" s="45" t="s">
        <v>522</v>
      </c>
      <c r="D47" s="80">
        <v>570642</v>
      </c>
      <c r="E47" s="80">
        <v>161768</v>
      </c>
      <c r="F47" s="80">
        <v>480241</v>
      </c>
      <c r="G47" s="80">
        <v>7349</v>
      </c>
      <c r="H47" s="81" t="s">
        <v>754</v>
      </c>
      <c r="I47" s="80">
        <v>1220000</v>
      </c>
    </row>
    <row r="48" spans="2:9" ht="13" thickBot="1">
      <c r="B48" s="78" t="s">
        <v>626</v>
      </c>
      <c r="C48" s="45" t="s">
        <v>523</v>
      </c>
      <c r="D48" s="80">
        <v>426304</v>
      </c>
      <c r="E48" s="80">
        <v>489371</v>
      </c>
      <c r="F48" s="80">
        <v>-897779</v>
      </c>
      <c r="G48" s="80">
        <v>104583</v>
      </c>
      <c r="H48" s="81">
        <v>34</v>
      </c>
      <c r="I48" s="80">
        <v>122513</v>
      </c>
    </row>
    <row r="49" spans="2:9" ht="13" thickBot="1">
      <c r="B49" s="78" t="s">
        <v>627</v>
      </c>
      <c r="C49" s="45" t="s">
        <v>525</v>
      </c>
      <c r="D49" s="80">
        <v>-770016</v>
      </c>
      <c r="E49" s="80">
        <v>-496591</v>
      </c>
      <c r="F49" s="80">
        <v>566560</v>
      </c>
      <c r="G49" s="80">
        <v>-27822</v>
      </c>
      <c r="H49" s="80">
        <v>-1480</v>
      </c>
      <c r="I49" s="80">
        <v>-729349</v>
      </c>
    </row>
    <row r="50" spans="2:9" ht="21" customHeight="1" thickBot="1">
      <c r="B50" s="78" t="s">
        <v>625</v>
      </c>
      <c r="C50" s="45" t="s">
        <v>522</v>
      </c>
      <c r="D50" s="80">
        <v>-180581</v>
      </c>
      <c r="E50" s="80">
        <v>-350349</v>
      </c>
      <c r="F50" s="80">
        <v>-51155</v>
      </c>
      <c r="G50" s="80">
        <v>-24727</v>
      </c>
      <c r="H50" s="81">
        <v>-24</v>
      </c>
      <c r="I50" s="80">
        <v>-606836</v>
      </c>
    </row>
    <row r="51" spans="2:9" ht="13" thickBot="1">
      <c r="B51" s="78" t="s">
        <v>626</v>
      </c>
      <c r="C51" s="45" t="s">
        <v>523</v>
      </c>
      <c r="D51" s="80">
        <v>-589435</v>
      </c>
      <c r="E51" s="80">
        <v>-146242</v>
      </c>
      <c r="F51" s="80">
        <v>617715</v>
      </c>
      <c r="G51" s="80">
        <v>-3095</v>
      </c>
      <c r="H51" s="80">
        <v>-1456</v>
      </c>
      <c r="I51" s="80">
        <v>-122513</v>
      </c>
    </row>
    <row r="52" spans="2:9" ht="21" customHeight="1" thickBot="1">
      <c r="B52" s="78" t="s">
        <v>628</v>
      </c>
      <c r="C52" s="45" t="s">
        <v>526</v>
      </c>
      <c r="D52" s="80">
        <v>46948</v>
      </c>
      <c r="E52" s="80">
        <v>8447</v>
      </c>
      <c r="F52" s="81" t="s">
        <v>754</v>
      </c>
      <c r="G52" s="80">
        <v>41571</v>
      </c>
      <c r="H52" s="81">
        <v>-430</v>
      </c>
      <c r="I52" s="80">
        <v>96536</v>
      </c>
    </row>
    <row r="53" spans="2:9" ht="13" thickBot="1">
      <c r="B53" s="78" t="s">
        <v>7</v>
      </c>
      <c r="C53" s="45" t="s">
        <v>527</v>
      </c>
      <c r="D53" s="81" t="s">
        <v>754</v>
      </c>
      <c r="E53" s="81" t="s">
        <v>754</v>
      </c>
      <c r="F53" s="80">
        <v>8118</v>
      </c>
      <c r="G53" s="81">
        <v>162</v>
      </c>
      <c r="H53" s="81" t="s">
        <v>754</v>
      </c>
      <c r="I53" s="80">
        <v>8280</v>
      </c>
    </row>
    <row r="54" spans="2:9" ht="31.4" customHeight="1" thickBot="1">
      <c r="B54" s="78" t="s">
        <v>629</v>
      </c>
      <c r="C54" s="45" t="s">
        <v>528</v>
      </c>
      <c r="D54" s="81">
        <v>-138</v>
      </c>
      <c r="E54" s="81">
        <v>-203</v>
      </c>
      <c r="F54" s="80">
        <v>4015</v>
      </c>
      <c r="G54" s="80">
        <v>30062</v>
      </c>
      <c r="H54" s="81" t="s">
        <v>754</v>
      </c>
      <c r="I54" s="80">
        <v>33736</v>
      </c>
    </row>
    <row r="55" spans="2:9" ht="13" thickBot="1">
      <c r="B55" s="78" t="s">
        <v>83</v>
      </c>
      <c r="C55" s="45" t="s">
        <v>93</v>
      </c>
      <c r="D55" s="81" t="s">
        <v>754</v>
      </c>
      <c r="E55" s="81" t="s">
        <v>754</v>
      </c>
      <c r="F55" s="80">
        <v>-1187</v>
      </c>
      <c r="G55" s="81" t="s">
        <v>754</v>
      </c>
      <c r="H55" s="81" t="s">
        <v>754</v>
      </c>
      <c r="I55" s="80">
        <v>-1187</v>
      </c>
    </row>
    <row r="56" spans="2:9" ht="13" thickBot="1">
      <c r="B56" s="78" t="s">
        <v>630</v>
      </c>
      <c r="C56" s="45" t="s">
        <v>529</v>
      </c>
      <c r="D56" s="80">
        <v>11414</v>
      </c>
      <c r="E56" s="80">
        <v>2639</v>
      </c>
      <c r="F56" s="80">
        <v>5887</v>
      </c>
      <c r="G56" s="81">
        <v>-242</v>
      </c>
      <c r="H56" s="81" t="s">
        <v>754</v>
      </c>
      <c r="I56" s="80">
        <v>19698</v>
      </c>
    </row>
    <row r="57" spans="2:9" ht="15" thickBot="1">
      <c r="B57" s="78" t="s">
        <v>726</v>
      </c>
      <c r="C57" s="45" t="s">
        <v>702</v>
      </c>
      <c r="D57" s="80">
        <v>571</v>
      </c>
      <c r="E57" s="81" t="s">
        <v>754</v>
      </c>
      <c r="F57" s="73" t="s">
        <v>754</v>
      </c>
      <c r="G57" s="73" t="s">
        <v>754</v>
      </c>
      <c r="H57" s="73" t="s">
        <v>754</v>
      </c>
      <c r="I57" s="80">
        <v>571</v>
      </c>
    </row>
    <row r="58" spans="2:9" ht="13" thickBot="1">
      <c r="B58" s="78" t="s">
        <v>631</v>
      </c>
      <c r="C58" s="45" t="s">
        <v>530</v>
      </c>
      <c r="D58" s="80">
        <v>285725</v>
      </c>
      <c r="E58" s="80">
        <v>165431</v>
      </c>
      <c r="F58" s="80">
        <v>165855</v>
      </c>
      <c r="G58" s="80">
        <v>155663</v>
      </c>
      <c r="H58" s="80">
        <v>-1876</v>
      </c>
      <c r="I58" s="80">
        <v>770798</v>
      </c>
    </row>
    <row r="59" spans="2:9" ht="31.4" customHeight="1" thickBot="1">
      <c r="B59" s="78" t="s">
        <v>632</v>
      </c>
      <c r="C59" s="45" t="s">
        <v>531</v>
      </c>
      <c r="D59" s="80">
        <v>4477</v>
      </c>
      <c r="E59" s="80">
        <v>-973</v>
      </c>
      <c r="F59" s="81" t="s">
        <v>754</v>
      </c>
      <c r="G59" s="80">
        <v>-5697</v>
      </c>
      <c r="H59" s="80">
        <v>-660</v>
      </c>
      <c r="I59" s="80">
        <v>-2853</v>
      </c>
    </row>
    <row r="60" spans="2:9" ht="20.5" thickBot="1">
      <c r="B60" s="78" t="s">
        <v>633</v>
      </c>
      <c r="C60" s="45" t="s">
        <v>532</v>
      </c>
      <c r="D60" s="81" t="s">
        <v>754</v>
      </c>
      <c r="E60" s="80">
        <v>-237011</v>
      </c>
      <c r="F60" s="81" t="s">
        <v>754</v>
      </c>
      <c r="G60" s="73"/>
      <c r="H60" s="81" t="s">
        <v>754</v>
      </c>
      <c r="I60" s="80">
        <v>-237011</v>
      </c>
    </row>
    <row r="61" spans="2:9" ht="13" thickBot="1">
      <c r="B61" s="78" t="s">
        <v>634</v>
      </c>
      <c r="C61" s="45" t="s">
        <v>533</v>
      </c>
      <c r="D61" s="80">
        <v>-14241</v>
      </c>
      <c r="E61" s="80">
        <v>6623</v>
      </c>
      <c r="F61" s="80">
        <v>-10690</v>
      </c>
      <c r="G61" s="81" t="s">
        <v>754</v>
      </c>
      <c r="H61" s="81">
        <v>-85</v>
      </c>
      <c r="I61" s="80">
        <v>-18393</v>
      </c>
    </row>
    <row r="62" spans="2:9" ht="13" thickBot="1">
      <c r="B62" s="78" t="s">
        <v>635</v>
      </c>
      <c r="C62" s="45" t="s">
        <v>534</v>
      </c>
      <c r="D62" s="80">
        <v>275961</v>
      </c>
      <c r="E62" s="80">
        <v>-65930</v>
      </c>
      <c r="F62" s="80">
        <v>155165</v>
      </c>
      <c r="G62" s="80">
        <v>149966</v>
      </c>
      <c r="H62" s="80">
        <v>-2621</v>
      </c>
      <c r="I62" s="80">
        <v>512541</v>
      </c>
    </row>
    <row r="63" spans="2:9" ht="13" thickBot="1">
      <c r="B63" s="78" t="s">
        <v>636</v>
      </c>
      <c r="C63" s="45" t="s">
        <v>535</v>
      </c>
      <c r="D63" s="80">
        <v>-27783</v>
      </c>
      <c r="E63" s="80">
        <v>-20242</v>
      </c>
      <c r="F63" s="80">
        <v>-2128</v>
      </c>
      <c r="G63" s="80">
        <v>-45390</v>
      </c>
      <c r="H63" s="80">
        <v>-1027</v>
      </c>
      <c r="I63" s="80">
        <v>-96570</v>
      </c>
    </row>
    <row r="64" spans="2:9" ht="21" customHeight="1" thickBot="1">
      <c r="B64" s="78" t="s">
        <v>727</v>
      </c>
      <c r="C64" s="45" t="s">
        <v>536</v>
      </c>
      <c r="D64" s="80">
        <v>248178</v>
      </c>
      <c r="E64" s="80">
        <v>-86172</v>
      </c>
      <c r="F64" s="80">
        <v>153037</v>
      </c>
      <c r="G64" s="80">
        <v>104576</v>
      </c>
      <c r="H64" s="80">
        <v>-3648</v>
      </c>
      <c r="I64" s="80">
        <v>415971</v>
      </c>
    </row>
    <row r="65" spans="2:9" ht="21" customHeight="1" thickBot="1">
      <c r="B65" s="78" t="s">
        <v>637</v>
      </c>
      <c r="C65" s="45" t="s">
        <v>537</v>
      </c>
      <c r="D65" s="80">
        <v>-82254</v>
      </c>
      <c r="E65" s="80">
        <v>-68645</v>
      </c>
      <c r="F65" s="80">
        <v>-13319</v>
      </c>
      <c r="G65" s="81" t="s">
        <v>754</v>
      </c>
      <c r="H65" s="81" t="s">
        <v>754</v>
      </c>
      <c r="I65" s="80">
        <v>-164218</v>
      </c>
    </row>
    <row r="66" spans="2:9" ht="21" customHeight="1" thickBot="1">
      <c r="B66" s="78" t="s">
        <v>728</v>
      </c>
      <c r="C66" s="45" t="s">
        <v>538</v>
      </c>
      <c r="D66" s="80">
        <v>165924</v>
      </c>
      <c r="E66" s="80">
        <v>-154817</v>
      </c>
      <c r="F66" s="80">
        <v>139718</v>
      </c>
      <c r="G66" s="80">
        <v>104576</v>
      </c>
      <c r="H66" s="80">
        <v>-3648</v>
      </c>
      <c r="I66" s="80">
        <v>251753</v>
      </c>
    </row>
    <row r="67" spans="2:9" ht="21" customHeight="1" thickBot="1">
      <c r="B67" s="78" t="s">
        <v>638</v>
      </c>
      <c r="C67" s="45" t="s">
        <v>539</v>
      </c>
      <c r="D67" s="80">
        <v>-22410</v>
      </c>
      <c r="E67" s="80">
        <v>-20597</v>
      </c>
      <c r="F67" s="80">
        <v>-2089</v>
      </c>
      <c r="G67" s="80">
        <v>-8190</v>
      </c>
      <c r="H67" s="80">
        <v>-1279</v>
      </c>
      <c r="I67" s="80">
        <v>-54565</v>
      </c>
    </row>
    <row r="68" spans="2:9" ht="13" thickBot="1">
      <c r="B68" s="78" t="s">
        <v>639</v>
      </c>
      <c r="C68" s="45" t="s">
        <v>540</v>
      </c>
      <c r="D68" s="80">
        <v>-15601</v>
      </c>
      <c r="E68" s="80">
        <v>-12749</v>
      </c>
      <c r="F68" s="81">
        <v>-510</v>
      </c>
      <c r="G68" s="80">
        <v>-30469</v>
      </c>
      <c r="H68" s="80">
        <v>-1139</v>
      </c>
      <c r="I68" s="80">
        <v>-60468</v>
      </c>
    </row>
    <row r="69" spans="2:9" ht="13" thickBot="1">
      <c r="B69" s="78" t="s">
        <v>640</v>
      </c>
      <c r="C69" s="45" t="s">
        <v>541</v>
      </c>
      <c r="D69" s="80">
        <v>127913</v>
      </c>
      <c r="E69" s="80">
        <v>-188163</v>
      </c>
      <c r="F69" s="80">
        <v>137119</v>
      </c>
      <c r="G69" s="80">
        <v>65917</v>
      </c>
      <c r="H69" s="80">
        <v>-6066</v>
      </c>
      <c r="I69" s="80">
        <v>136720</v>
      </c>
    </row>
    <row r="70" spans="2:9" ht="13" thickBot="1">
      <c r="B70" s="78" t="s">
        <v>641</v>
      </c>
      <c r="C70" s="45" t="s">
        <v>542</v>
      </c>
      <c r="D70" s="80">
        <v>35104</v>
      </c>
      <c r="E70" s="80">
        <v>113540</v>
      </c>
      <c r="F70" s="80">
        <v>-148644</v>
      </c>
      <c r="G70" s="81" t="s">
        <v>754</v>
      </c>
      <c r="H70" s="81" t="s">
        <v>754</v>
      </c>
      <c r="I70" s="81" t="s">
        <v>754</v>
      </c>
    </row>
    <row r="71" spans="2:9" ht="20.5" thickBot="1">
      <c r="B71" s="78" t="s">
        <v>642</v>
      </c>
      <c r="C71" s="45" t="s">
        <v>543</v>
      </c>
      <c r="D71" s="80">
        <v>163017</v>
      </c>
      <c r="E71" s="80">
        <v>-74623</v>
      </c>
      <c r="F71" s="80">
        <v>-11525</v>
      </c>
      <c r="G71" s="80">
        <v>65917</v>
      </c>
      <c r="H71" s="80">
        <v>-6066</v>
      </c>
      <c r="I71" s="80">
        <v>136720</v>
      </c>
    </row>
    <row r="72" spans="2:9" ht="15" thickBot="1">
      <c r="B72" s="78" t="s">
        <v>643</v>
      </c>
      <c r="C72" s="45" t="s">
        <v>544</v>
      </c>
      <c r="D72" s="73"/>
      <c r="E72" s="73"/>
      <c r="F72" s="73"/>
      <c r="G72" s="73"/>
      <c r="H72" s="73"/>
      <c r="I72" s="80">
        <v>-58065</v>
      </c>
    </row>
    <row r="73" spans="2:9" ht="15" thickBot="1">
      <c r="B73" s="78" t="s">
        <v>644</v>
      </c>
      <c r="C73" s="45" t="s">
        <v>545</v>
      </c>
      <c r="D73" s="73"/>
      <c r="E73" s="73"/>
      <c r="F73" s="73"/>
      <c r="G73" s="73"/>
      <c r="H73" s="73"/>
      <c r="I73" s="80">
        <v>78655</v>
      </c>
    </row>
    <row r="74" spans="2:9" ht="13" thickBot="1">
      <c r="B74" s="78" t="s">
        <v>645</v>
      </c>
      <c r="C74" s="45" t="s">
        <v>546</v>
      </c>
      <c r="D74" s="80">
        <v>8367626</v>
      </c>
      <c r="E74" s="80">
        <v>2222604</v>
      </c>
      <c r="F74" s="80">
        <v>10807339</v>
      </c>
      <c r="G74" s="80">
        <v>342786</v>
      </c>
      <c r="H74" s="80">
        <v>257723</v>
      </c>
      <c r="I74" s="80">
        <v>21998078</v>
      </c>
    </row>
    <row r="75" spans="2:9" ht="13" thickBot="1">
      <c r="B75" s="78" t="s">
        <v>646</v>
      </c>
      <c r="C75" s="45" t="s">
        <v>547</v>
      </c>
      <c r="D75" s="80">
        <v>6898677</v>
      </c>
      <c r="E75" s="80">
        <v>9838990</v>
      </c>
      <c r="F75" s="80">
        <v>3374090</v>
      </c>
      <c r="G75" s="80">
        <v>1842895</v>
      </c>
      <c r="H75" s="80">
        <v>43426</v>
      </c>
      <c r="I75" s="80">
        <v>21998078</v>
      </c>
    </row>
    <row r="76" spans="2:9" ht="20.5" thickBot="1">
      <c r="B76" s="78" t="s">
        <v>647</v>
      </c>
      <c r="C76" s="45" t="s">
        <v>548</v>
      </c>
      <c r="D76" s="80">
        <v>12807</v>
      </c>
      <c r="E76" s="80">
        <v>11062</v>
      </c>
      <c r="F76" s="80">
        <v>1633</v>
      </c>
      <c r="G76" s="80">
        <v>7719</v>
      </c>
      <c r="H76" s="81" t="s">
        <v>754</v>
      </c>
      <c r="I76" s="80">
        <v>33221</v>
      </c>
    </row>
  </sheetData>
  <mergeCells count="6">
    <mergeCell ref="I7:I9"/>
    <mergeCell ref="D7:D9"/>
    <mergeCell ref="E7:E9"/>
    <mergeCell ref="F7:F9"/>
    <mergeCell ref="G7:G9"/>
    <mergeCell ref="H7:H9"/>
  </mergeCells>
  <phoneticPr fontId="85" type="noConversion"/>
  <hyperlinks>
    <hyperlink ref="B1" location="'Spis treści'!A1" display="Powrót do spisu treści" xr:uid="{00000000-0004-0000-0E00-000000000000}"/>
    <hyperlink ref="C1" location="'Spis treści'!A1" display="Back to table of contents" xr:uid="{00000000-0004-0000-0E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5944-5252-4D1B-971E-780583629B7D}">
  <dimension ref="B1:V30"/>
  <sheetViews>
    <sheetView zoomScale="90" zoomScaleNormal="90" workbookViewId="0">
      <selection activeCell="D13" sqref="D13"/>
    </sheetView>
  </sheetViews>
  <sheetFormatPr defaultRowHeight="12.5"/>
  <cols>
    <col min="2" max="2" width="34" customWidth="1"/>
    <col min="3" max="7" width="37.1796875" customWidth="1"/>
    <col min="8" max="8" width="17.453125" customWidth="1"/>
    <col min="9" max="9" width="14.453125" customWidth="1"/>
    <col min="10" max="10" width="13.81640625" customWidth="1"/>
    <col min="11" max="11" width="13.54296875" customWidth="1"/>
    <col min="12" max="12" width="14.1796875" customWidth="1"/>
    <col min="13" max="13" width="11.54296875" customWidth="1"/>
    <col min="14" max="14" width="11.1796875" customWidth="1"/>
    <col min="15" max="15" width="12" customWidth="1"/>
    <col min="16" max="16" width="13" customWidth="1"/>
    <col min="17" max="17" width="11.453125" customWidth="1"/>
    <col min="18" max="18" width="11.81640625" customWidth="1"/>
    <col min="19" max="19" width="13.1796875" customWidth="1"/>
    <col min="20" max="20" width="11.453125" customWidth="1"/>
    <col min="21" max="21" width="10.54296875" customWidth="1"/>
  </cols>
  <sheetData>
    <row r="1" spans="2:22">
      <c r="B1" s="2" t="s">
        <v>95</v>
      </c>
      <c r="C1" s="2" t="s">
        <v>96</v>
      </c>
      <c r="D1" s="2"/>
      <c r="E1" s="2"/>
      <c r="F1" s="2"/>
      <c r="G1" s="2"/>
      <c r="H1" s="2"/>
      <c r="I1" s="2"/>
      <c r="J1" s="2"/>
      <c r="K1" s="2"/>
      <c r="L1" s="2"/>
    </row>
    <row r="3" spans="2:22" ht="14">
      <c r="B3" s="24" t="s">
        <v>671</v>
      </c>
    </row>
    <row r="4" spans="2:22">
      <c r="B4" s="4" t="s">
        <v>672</v>
      </c>
    </row>
    <row r="6" spans="2:22" ht="13" thickBot="1"/>
    <row r="7" spans="2:22" ht="20.5" thickBot="1">
      <c r="B7" s="68" t="s">
        <v>666</v>
      </c>
      <c r="C7" s="70" t="s">
        <v>670</v>
      </c>
      <c r="D7" s="69">
        <v>45565</v>
      </c>
      <c r="E7" s="69">
        <v>45473</v>
      </c>
      <c r="F7" s="69">
        <v>45382</v>
      </c>
      <c r="G7" s="69">
        <v>45291</v>
      </c>
      <c r="H7" s="69">
        <v>45199</v>
      </c>
      <c r="I7" s="69" t="s">
        <v>714</v>
      </c>
      <c r="J7" s="69">
        <v>45016</v>
      </c>
      <c r="K7" s="69">
        <v>44926</v>
      </c>
      <c r="L7" s="69" t="s">
        <v>687</v>
      </c>
      <c r="M7" s="69" t="s">
        <v>679</v>
      </c>
      <c r="N7" s="69">
        <v>44651</v>
      </c>
      <c r="O7" s="69">
        <v>44561</v>
      </c>
      <c r="P7" s="69">
        <v>44469</v>
      </c>
      <c r="Q7" s="69">
        <v>44377</v>
      </c>
      <c r="R7" s="69">
        <v>44286</v>
      </c>
      <c r="S7" s="69">
        <v>44196</v>
      </c>
      <c r="T7" s="69" t="s">
        <v>407</v>
      </c>
      <c r="U7" s="69">
        <v>43465</v>
      </c>
      <c r="V7" s="69" t="s">
        <v>215</v>
      </c>
    </row>
    <row r="8" spans="2:22">
      <c r="B8" s="13" t="s">
        <v>667</v>
      </c>
      <c r="C8" s="45" t="s">
        <v>673</v>
      </c>
      <c r="D8" s="28">
        <v>1311</v>
      </c>
      <c r="E8" s="28">
        <v>1297</v>
      </c>
      <c r="F8" s="28">
        <v>1275</v>
      </c>
      <c r="G8" s="28">
        <v>1268</v>
      </c>
      <c r="H8" s="28">
        <v>1239.26</v>
      </c>
      <c r="I8" s="28">
        <v>1271.81</v>
      </c>
      <c r="J8" s="28">
        <v>1208.2850000000001</v>
      </c>
      <c r="K8" s="28">
        <v>1209.8</v>
      </c>
      <c r="L8" s="28">
        <v>1171.3900000000001</v>
      </c>
      <c r="M8" s="28">
        <v>1162.585</v>
      </c>
      <c r="N8" s="28">
        <v>1159.06</v>
      </c>
      <c r="O8" s="28">
        <v>1158.24</v>
      </c>
      <c r="P8" s="28">
        <v>1134.96</v>
      </c>
      <c r="Q8" s="28">
        <v>1137.44</v>
      </c>
      <c r="R8" s="28">
        <v>1114.6099999999999</v>
      </c>
      <c r="S8" s="28">
        <v>1116</v>
      </c>
      <c r="T8" s="28">
        <v>1063</v>
      </c>
      <c r="U8" s="28">
        <v>1209</v>
      </c>
      <c r="V8" s="28">
        <v>1315</v>
      </c>
    </row>
    <row r="9" spans="2:22">
      <c r="B9" s="6" t="s">
        <v>668</v>
      </c>
      <c r="C9" s="45" t="s">
        <v>674</v>
      </c>
      <c r="D9" s="28">
        <v>332</v>
      </c>
      <c r="E9" s="28">
        <v>327</v>
      </c>
      <c r="F9" s="28">
        <v>320</v>
      </c>
      <c r="G9" s="28">
        <v>320</v>
      </c>
      <c r="H9" s="28">
        <f>51.975+0.33+266.19</f>
        <v>318.495</v>
      </c>
      <c r="I9" s="28">
        <v>320.91499999999996</v>
      </c>
      <c r="J9" s="28">
        <f>263.09+54.825</f>
        <v>317.91499999999996</v>
      </c>
      <c r="K9" s="28">
        <f>54.8+261.3</f>
        <v>316.10000000000002</v>
      </c>
      <c r="L9" s="28">
        <f>260.84+57</f>
        <v>317.83999999999997</v>
      </c>
      <c r="M9" s="28">
        <f>253.64+24</f>
        <v>277.64</v>
      </c>
      <c r="N9" s="28">
        <v>295.39499999999998</v>
      </c>
      <c r="O9" s="28">
        <v>274.60000000000002</v>
      </c>
      <c r="P9" s="28">
        <v>268.75</v>
      </c>
      <c r="Q9" s="28">
        <v>261.75</v>
      </c>
      <c r="R9" s="28">
        <v>253.03</v>
      </c>
      <c r="S9" s="28">
        <v>248.09</v>
      </c>
      <c r="T9" s="28">
        <v>246</v>
      </c>
      <c r="U9" s="28">
        <v>260</v>
      </c>
      <c r="V9" s="28">
        <v>250</v>
      </c>
    </row>
    <row r="10" spans="2:22">
      <c r="B10" s="6" t="s">
        <v>669</v>
      </c>
      <c r="C10" s="45" t="s">
        <v>675</v>
      </c>
      <c r="D10" s="28">
        <v>1642</v>
      </c>
      <c r="E10" s="28">
        <v>1624</v>
      </c>
      <c r="F10" s="28">
        <v>1595</v>
      </c>
      <c r="G10" s="28">
        <v>1588</v>
      </c>
      <c r="H10" s="28">
        <f>SUM(H8:H9)</f>
        <v>1557.7550000000001</v>
      </c>
      <c r="I10" s="28">
        <v>1592.7249999999999</v>
      </c>
      <c r="J10" s="28">
        <f>SUM(J8:J9)</f>
        <v>1526.2</v>
      </c>
      <c r="K10" s="28">
        <f>SUM(K8:K9)</f>
        <v>1525.9</v>
      </c>
      <c r="L10" s="28">
        <f>SUM(L8:L9)</f>
        <v>1489.23</v>
      </c>
      <c r="M10" s="28">
        <f>SUM(M8:M9)</f>
        <v>1440.2249999999999</v>
      </c>
      <c r="N10" s="28">
        <v>1454.4549999999999</v>
      </c>
      <c r="O10" s="28">
        <v>1432.8400000000001</v>
      </c>
      <c r="P10" s="28">
        <v>1403.71</v>
      </c>
      <c r="Q10" s="28">
        <v>1399.19</v>
      </c>
      <c r="R10" s="28">
        <v>1367.6399999999999</v>
      </c>
      <c r="S10" s="28">
        <v>1364.09</v>
      </c>
      <c r="T10" s="28">
        <v>1309</v>
      </c>
      <c r="U10" s="28">
        <v>1469</v>
      </c>
      <c r="V10" s="28">
        <v>1565</v>
      </c>
    </row>
    <row r="14" spans="2:22">
      <c r="R14" s="28"/>
    </row>
    <row r="15" spans="2:22">
      <c r="R15" s="28"/>
    </row>
    <row r="16" spans="2:22">
      <c r="R16" s="28"/>
    </row>
    <row r="17" spans="3:18">
      <c r="R17" s="28"/>
    </row>
    <row r="25" spans="3:18">
      <c r="C25" s="19"/>
      <c r="D25" s="19"/>
      <c r="E25" s="19"/>
      <c r="F25" s="19"/>
      <c r="G25" s="19"/>
      <c r="H25" s="19"/>
      <c r="I25" s="19"/>
      <c r="J25" s="19"/>
      <c r="K25" s="19"/>
      <c r="L25" s="19"/>
      <c r="M25" s="19"/>
    </row>
    <row r="27" spans="3:18">
      <c r="Q27" s="28"/>
    </row>
    <row r="28" spans="3:18">
      <c r="Q28" s="28"/>
    </row>
    <row r="29" spans="3:18">
      <c r="Q29" s="28"/>
    </row>
    <row r="30" spans="3:18">
      <c r="Q30" s="28"/>
    </row>
  </sheetData>
  <hyperlinks>
    <hyperlink ref="B1" location="'Spis treści'!A1" display="Powrót do spisu treści" xr:uid="{812F28A6-6D78-4E87-8DB5-7F426C52F310}"/>
    <hyperlink ref="C1" location="'Spis treści'!A1" display="Back to table of contents" xr:uid="{71F2CF51-8EEF-4232-B812-FAA2ADC7549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9"/>
  <sheetViews>
    <sheetView showGridLines="0" tabSelected="1" workbookViewId="0">
      <selection activeCell="D8" sqref="D8"/>
    </sheetView>
  </sheetViews>
  <sheetFormatPr defaultRowHeight="12.5"/>
  <cols>
    <col min="1" max="1" width="2.81640625" customWidth="1"/>
    <col min="2" max="2" width="24.81640625" customWidth="1"/>
    <col min="3" max="4" width="23.54296875" customWidth="1"/>
    <col min="5" max="5" width="16.81640625" customWidth="1"/>
    <col min="6" max="6" width="14.81640625" customWidth="1"/>
    <col min="7" max="7" width="13.54296875" customWidth="1"/>
    <col min="8" max="8" width="12.54296875" customWidth="1"/>
    <col min="9" max="9" width="10.54296875" customWidth="1"/>
    <col min="10" max="10" width="11.453125" customWidth="1"/>
    <col min="11" max="11" width="10.81640625" customWidth="1"/>
    <col min="12" max="12" width="11.453125" customWidth="1"/>
    <col min="13" max="20" width="10.54296875" customWidth="1"/>
    <col min="21" max="21" width="11.1796875" customWidth="1"/>
    <col min="22" max="22" width="11.81640625" customWidth="1"/>
    <col min="23" max="23" width="10.54296875" customWidth="1"/>
  </cols>
  <sheetData>
    <row r="1" spans="2:23">
      <c r="B1" s="2" t="s">
        <v>95</v>
      </c>
      <c r="C1" s="2" t="s">
        <v>96</v>
      </c>
      <c r="D1" s="2"/>
      <c r="E1" s="2"/>
    </row>
    <row r="3" spans="2:23" ht="14">
      <c r="B3" s="3" t="s">
        <v>163</v>
      </c>
    </row>
    <row r="4" spans="2:23">
      <c r="B4" s="4" t="s">
        <v>164</v>
      </c>
    </row>
    <row r="6" spans="2:23">
      <c r="B6" s="11" t="s">
        <v>103</v>
      </c>
      <c r="C6" s="11" t="s">
        <v>102</v>
      </c>
      <c r="D6" s="11"/>
      <c r="E6" s="11"/>
    </row>
    <row r="7" spans="2:23" ht="39.75" customHeight="1">
      <c r="B7" s="12" t="s">
        <v>135</v>
      </c>
      <c r="C7" s="12" t="s">
        <v>84</v>
      </c>
      <c r="D7" s="5" t="s">
        <v>747</v>
      </c>
      <c r="E7" s="5">
        <v>2023</v>
      </c>
      <c r="F7" s="5">
        <v>2022</v>
      </c>
      <c r="G7" s="5">
        <v>2021</v>
      </c>
      <c r="H7" s="5">
        <v>2020</v>
      </c>
      <c r="I7" s="5">
        <v>2019</v>
      </c>
      <c r="J7" s="5">
        <v>2018</v>
      </c>
      <c r="K7" s="5">
        <v>2017</v>
      </c>
      <c r="L7" s="5">
        <v>2016</v>
      </c>
      <c r="M7" s="5">
        <v>2015</v>
      </c>
      <c r="N7" s="5">
        <v>2014</v>
      </c>
      <c r="O7" s="5">
        <v>2013</v>
      </c>
      <c r="P7" s="5">
        <v>2012</v>
      </c>
      <c r="Q7" s="5">
        <v>2011</v>
      </c>
      <c r="R7" s="5">
        <v>2010</v>
      </c>
      <c r="S7" s="5">
        <v>2009</v>
      </c>
      <c r="T7" s="5">
        <v>2008</v>
      </c>
      <c r="U7" s="5">
        <v>2007</v>
      </c>
      <c r="V7" s="5">
        <v>2006</v>
      </c>
      <c r="W7" s="5">
        <v>2005</v>
      </c>
    </row>
    <row r="8" spans="2:23">
      <c r="B8" s="13" t="s">
        <v>3</v>
      </c>
      <c r="C8" s="46" t="s">
        <v>34</v>
      </c>
      <c r="D8" s="14">
        <v>618492</v>
      </c>
      <c r="E8" s="14">
        <v>810981</v>
      </c>
      <c r="F8" s="14">
        <v>758340</v>
      </c>
      <c r="G8" s="14">
        <v>376085</v>
      </c>
      <c r="H8" s="14">
        <v>370980</v>
      </c>
      <c r="I8" s="14">
        <v>419987</v>
      </c>
      <c r="J8" s="14">
        <v>384115</v>
      </c>
      <c r="K8" s="14">
        <v>384018</v>
      </c>
      <c r="L8" s="14">
        <v>309227</v>
      </c>
      <c r="M8" s="14">
        <v>261411</v>
      </c>
      <c r="N8" s="14">
        <v>289442</v>
      </c>
      <c r="O8" s="14">
        <v>276141</v>
      </c>
      <c r="P8" s="14">
        <v>286520</v>
      </c>
      <c r="Q8" s="14">
        <v>273096</v>
      </c>
      <c r="R8" s="14">
        <v>260167</v>
      </c>
      <c r="S8" s="14">
        <v>241346</v>
      </c>
      <c r="T8" s="14">
        <v>232452</v>
      </c>
      <c r="U8" s="14">
        <v>209115</v>
      </c>
      <c r="V8" s="14">
        <v>176976</v>
      </c>
      <c r="W8" s="14">
        <v>179870</v>
      </c>
    </row>
    <row r="9" spans="2:23">
      <c r="B9" s="6" t="s">
        <v>6</v>
      </c>
      <c r="C9" s="45" t="s">
        <v>127</v>
      </c>
      <c r="D9" s="14">
        <v>95962</v>
      </c>
      <c r="E9" s="14">
        <v>131525</v>
      </c>
      <c r="F9" s="14">
        <v>127568</v>
      </c>
      <c r="G9" s="14">
        <v>141854</v>
      </c>
      <c r="H9" s="14">
        <v>134590</v>
      </c>
      <c r="I9" s="14">
        <v>98373</v>
      </c>
      <c r="J9" s="14">
        <v>97894</v>
      </c>
      <c r="K9" s="14">
        <v>109055</v>
      </c>
      <c r="L9" s="14">
        <v>109168</v>
      </c>
      <c r="M9" s="14">
        <v>112725</v>
      </c>
      <c r="N9" s="14">
        <v>103012</v>
      </c>
      <c r="O9" s="14">
        <v>109779</v>
      </c>
      <c r="P9" s="14">
        <v>100589</v>
      </c>
      <c r="Q9" s="14">
        <v>110487</v>
      </c>
      <c r="R9" s="14">
        <v>101005</v>
      </c>
      <c r="S9" s="14">
        <v>91013</v>
      </c>
      <c r="T9" s="14">
        <v>83580</v>
      </c>
      <c r="U9" s="14">
        <v>104241</v>
      </c>
      <c r="V9" s="14">
        <v>88346</v>
      </c>
      <c r="W9" s="14">
        <v>74950</v>
      </c>
    </row>
    <row r="10" spans="2:23">
      <c r="B10" s="6" t="s">
        <v>122</v>
      </c>
      <c r="C10" s="45" t="s">
        <v>128</v>
      </c>
      <c r="D10" s="14">
        <v>97055</v>
      </c>
      <c r="E10" s="14">
        <v>157032</v>
      </c>
      <c r="F10" s="14">
        <v>194135</v>
      </c>
      <c r="G10" s="14">
        <v>79269</v>
      </c>
      <c r="H10" s="14">
        <v>-285753</v>
      </c>
      <c r="I10" s="14">
        <v>110188</v>
      </c>
      <c r="J10" s="14">
        <v>88527</v>
      </c>
      <c r="K10" s="14">
        <v>71708</v>
      </c>
      <c r="L10" s="14">
        <v>-78912</v>
      </c>
      <c r="M10" s="14">
        <v>-56851</v>
      </c>
      <c r="N10" s="14">
        <v>81542</v>
      </c>
      <c r="O10" s="14">
        <v>72756</v>
      </c>
      <c r="P10" s="14">
        <v>37928</v>
      </c>
      <c r="Q10" s="14">
        <v>76891</v>
      </c>
      <c r="R10" s="14">
        <v>73369</v>
      </c>
      <c r="S10" s="14">
        <v>34408</v>
      </c>
      <c r="T10" s="14">
        <v>1909</v>
      </c>
      <c r="U10" s="14">
        <v>59590</v>
      </c>
      <c r="V10" s="14">
        <v>75913</v>
      </c>
      <c r="W10" s="14">
        <v>57182</v>
      </c>
    </row>
    <row r="11" spans="2:23" ht="21">
      <c r="B11" s="6" t="s">
        <v>123</v>
      </c>
      <c r="C11" s="45" t="s">
        <v>129</v>
      </c>
      <c r="D11" s="14">
        <v>41056</v>
      </c>
      <c r="E11" s="14">
        <v>78374</v>
      </c>
      <c r="F11" s="14">
        <v>128244</v>
      </c>
      <c r="G11" s="14">
        <v>47456</v>
      </c>
      <c r="H11" s="14">
        <v>-306934</v>
      </c>
      <c r="I11" s="14">
        <v>71994</v>
      </c>
      <c r="J11" s="14">
        <v>63728</v>
      </c>
      <c r="K11" s="14">
        <v>46062</v>
      </c>
      <c r="L11" s="14">
        <v>-60148</v>
      </c>
      <c r="M11" s="14">
        <v>-51118</v>
      </c>
      <c r="N11" s="14">
        <v>65567</v>
      </c>
      <c r="O11" s="14">
        <v>64360</v>
      </c>
      <c r="P11" s="14">
        <v>33841</v>
      </c>
      <c r="Q11" s="14">
        <v>62418</v>
      </c>
      <c r="R11" s="14">
        <v>63182</v>
      </c>
      <c r="S11" s="14">
        <v>26893</v>
      </c>
      <c r="T11" s="14">
        <v>349</v>
      </c>
      <c r="U11" s="14">
        <v>46552</v>
      </c>
      <c r="V11" s="14">
        <v>60061</v>
      </c>
      <c r="W11" s="14">
        <v>41528</v>
      </c>
    </row>
    <row r="12" spans="2:23">
      <c r="B12" s="6" t="s">
        <v>91</v>
      </c>
      <c r="C12" s="45" t="s">
        <v>92</v>
      </c>
      <c r="D12" s="15">
        <v>20549629</v>
      </c>
      <c r="E12" s="15">
        <v>22032451</v>
      </c>
      <c r="F12" s="15">
        <v>22006181</v>
      </c>
      <c r="G12" s="15">
        <v>20585740</v>
      </c>
      <c r="H12" s="15">
        <v>20505829</v>
      </c>
      <c r="I12" s="15">
        <v>18486997</v>
      </c>
      <c r="J12" s="15" t="s">
        <v>235</v>
      </c>
      <c r="K12" s="15">
        <v>19676720</v>
      </c>
      <c r="L12" s="15" t="s">
        <v>205</v>
      </c>
      <c r="M12" s="15">
        <v>20921772</v>
      </c>
      <c r="N12" s="15">
        <v>19671909</v>
      </c>
      <c r="O12" s="15">
        <v>18417676</v>
      </c>
      <c r="P12" s="15" t="s">
        <v>169</v>
      </c>
      <c r="Q12" s="15">
        <v>15637117</v>
      </c>
      <c r="R12" s="15">
        <v>15180187</v>
      </c>
      <c r="S12" s="15">
        <v>12086680</v>
      </c>
      <c r="T12" s="15">
        <v>11181565</v>
      </c>
      <c r="U12" s="15">
        <v>9128911</v>
      </c>
      <c r="V12" s="15">
        <v>8163804</v>
      </c>
      <c r="W12" s="15">
        <v>7507301</v>
      </c>
    </row>
    <row r="13" spans="2:23" ht="15.75" customHeight="1">
      <c r="B13" s="6" t="s">
        <v>238</v>
      </c>
      <c r="C13" s="45" t="s">
        <v>130</v>
      </c>
      <c r="D13" s="15">
        <v>10555380</v>
      </c>
      <c r="E13" s="15">
        <v>10767436</v>
      </c>
      <c r="F13" s="15">
        <v>11125827</v>
      </c>
      <c r="G13" s="15">
        <v>11855647</v>
      </c>
      <c r="H13" s="15">
        <v>11887297</v>
      </c>
      <c r="I13" s="15">
        <v>12003794</v>
      </c>
      <c r="J13" s="15">
        <v>11809527</v>
      </c>
      <c r="K13" s="15">
        <v>12343773</v>
      </c>
      <c r="L13" s="15" t="s">
        <v>204</v>
      </c>
      <c r="M13" s="15">
        <v>14343558</v>
      </c>
      <c r="N13" s="15">
        <v>12489421</v>
      </c>
      <c r="O13" s="15">
        <v>12054541</v>
      </c>
      <c r="P13" s="15">
        <v>11122492</v>
      </c>
      <c r="Q13" s="15">
        <v>11352492</v>
      </c>
      <c r="R13" s="15">
        <v>10956947</v>
      </c>
      <c r="S13" s="15">
        <v>9295669</v>
      </c>
      <c r="T13" s="15">
        <v>7788126</v>
      </c>
      <c r="U13" s="15">
        <v>6002241</v>
      </c>
      <c r="V13" s="15">
        <v>5711771</v>
      </c>
      <c r="W13" s="15">
        <v>5744931</v>
      </c>
    </row>
    <row r="14" spans="2:23" ht="15.75" customHeight="1">
      <c r="B14" s="6" t="s">
        <v>23</v>
      </c>
      <c r="C14" s="45" t="s">
        <v>131</v>
      </c>
      <c r="D14" s="15">
        <v>17085066</v>
      </c>
      <c r="E14" s="15">
        <v>18565197</v>
      </c>
      <c r="F14" s="15">
        <v>18820809</v>
      </c>
      <c r="G14" s="15">
        <v>17007863</v>
      </c>
      <c r="H14" s="15">
        <v>16560715</v>
      </c>
      <c r="I14" s="15">
        <v>14914981</v>
      </c>
      <c r="J14" s="15">
        <v>14799109</v>
      </c>
      <c r="K14" s="15">
        <v>15463833</v>
      </c>
      <c r="L14" s="15" t="s">
        <v>206</v>
      </c>
      <c r="M14" s="15">
        <v>15968163</v>
      </c>
      <c r="N14" s="15">
        <v>14228040</v>
      </c>
      <c r="O14" s="15">
        <v>13196075</v>
      </c>
      <c r="P14" s="15">
        <v>11816320</v>
      </c>
      <c r="Q14" s="15">
        <v>11411889</v>
      </c>
      <c r="R14" s="15">
        <v>12190579</v>
      </c>
      <c r="S14" s="15">
        <v>9415275</v>
      </c>
      <c r="T14" s="15">
        <v>9210293</v>
      </c>
      <c r="U14" s="15">
        <v>7396402</v>
      </c>
      <c r="V14" s="15">
        <v>6678685</v>
      </c>
      <c r="W14" s="15">
        <v>5776651</v>
      </c>
    </row>
    <row r="15" spans="2:23">
      <c r="B15" s="6" t="s">
        <v>55</v>
      </c>
      <c r="C15" s="45" t="s">
        <v>132</v>
      </c>
      <c r="D15" s="14">
        <v>2216447</v>
      </c>
      <c r="E15" s="14">
        <v>2148620</v>
      </c>
      <c r="F15" s="14">
        <v>1964138</v>
      </c>
      <c r="G15" s="14">
        <v>1865795</v>
      </c>
      <c r="H15" s="14">
        <v>1913170</v>
      </c>
      <c r="I15" s="14">
        <v>2196871</v>
      </c>
      <c r="J15" s="14">
        <v>2137566</v>
      </c>
      <c r="K15" s="14">
        <v>1860433</v>
      </c>
      <c r="L15" s="14" t="s">
        <v>207</v>
      </c>
      <c r="M15" s="14">
        <v>1468556</v>
      </c>
      <c r="N15" s="14">
        <v>1547768</v>
      </c>
      <c r="O15" s="14">
        <v>1478110</v>
      </c>
      <c r="P15" s="14" t="s">
        <v>170</v>
      </c>
      <c r="Q15" s="14">
        <v>1161655</v>
      </c>
      <c r="R15" s="14">
        <v>1083108</v>
      </c>
      <c r="S15" s="14">
        <v>919954</v>
      </c>
      <c r="T15" s="14">
        <v>890556</v>
      </c>
      <c r="U15" s="14">
        <v>891216</v>
      </c>
      <c r="V15" s="14">
        <v>686597</v>
      </c>
      <c r="W15" s="14">
        <v>623885</v>
      </c>
    </row>
    <row r="16" spans="2:23">
      <c r="B16" s="6" t="s">
        <v>124</v>
      </c>
      <c r="C16" s="45" t="s">
        <v>133</v>
      </c>
      <c r="D16" s="16">
        <v>929477</v>
      </c>
      <c r="E16" s="16">
        <v>929477</v>
      </c>
      <c r="F16" s="16">
        <v>929477</v>
      </c>
      <c r="G16" s="16">
        <v>929477</v>
      </c>
      <c r="H16" s="16">
        <v>929476.7</v>
      </c>
      <c r="I16" s="16">
        <v>929476.7</v>
      </c>
      <c r="J16" s="16">
        <v>929476.7</v>
      </c>
      <c r="K16" s="16">
        <v>628732</v>
      </c>
      <c r="L16" s="16">
        <v>628732</v>
      </c>
      <c r="M16" s="16">
        <v>228732</v>
      </c>
      <c r="N16" s="16">
        <v>228732</v>
      </c>
      <c r="O16" s="16">
        <v>228732</v>
      </c>
      <c r="P16" s="16">
        <v>228732</v>
      </c>
      <c r="Q16" s="16">
        <v>163732</v>
      </c>
      <c r="R16" s="16">
        <v>163732</v>
      </c>
      <c r="S16" s="16">
        <v>150530</v>
      </c>
      <c r="T16" s="16">
        <v>150530</v>
      </c>
      <c r="U16" s="16">
        <v>150530</v>
      </c>
      <c r="V16" s="16">
        <v>132000</v>
      </c>
      <c r="W16" s="16">
        <v>132000</v>
      </c>
    </row>
    <row r="17" spans="2:23">
      <c r="B17" s="6" t="s">
        <v>125</v>
      </c>
      <c r="C17" s="45" t="s">
        <v>126</v>
      </c>
      <c r="D17" s="14">
        <v>92947671</v>
      </c>
      <c r="E17" s="14">
        <v>92947671</v>
      </c>
      <c r="F17" s="15">
        <v>92947671</v>
      </c>
      <c r="G17" s="15">
        <v>92947671</v>
      </c>
      <c r="H17" s="15">
        <v>92947671</v>
      </c>
      <c r="I17" s="15">
        <v>92947671</v>
      </c>
      <c r="J17" s="15">
        <v>92947671</v>
      </c>
      <c r="K17" s="15" t="s">
        <v>203</v>
      </c>
      <c r="L17" s="15" t="s">
        <v>203</v>
      </c>
      <c r="M17" s="15">
        <v>22873245</v>
      </c>
      <c r="N17" s="15">
        <v>22873245</v>
      </c>
      <c r="O17" s="15">
        <v>22873245</v>
      </c>
      <c r="P17" s="15" t="s">
        <v>137</v>
      </c>
      <c r="Q17" s="15">
        <v>16373245</v>
      </c>
      <c r="R17" s="15">
        <v>16373245</v>
      </c>
      <c r="S17" s="15">
        <v>15053000</v>
      </c>
      <c r="T17" s="15">
        <v>15053000</v>
      </c>
      <c r="U17" s="15">
        <v>15053000</v>
      </c>
      <c r="V17" s="15">
        <v>13200000</v>
      </c>
      <c r="W17" s="15">
        <v>13200000</v>
      </c>
    </row>
    <row r="18" spans="2:23" ht="21">
      <c r="B18" s="8" t="s">
        <v>75</v>
      </c>
      <c r="C18" s="51" t="s">
        <v>85</v>
      </c>
      <c r="D18" s="17" t="s">
        <v>31</v>
      </c>
      <c r="E18" s="17" t="s">
        <v>31</v>
      </c>
      <c r="F18" s="17" t="s">
        <v>31</v>
      </c>
      <c r="G18" s="17" t="s">
        <v>31</v>
      </c>
      <c r="H18" s="17" t="s">
        <v>31</v>
      </c>
      <c r="I18" s="17" t="s">
        <v>31</v>
      </c>
      <c r="J18" s="17" t="s">
        <v>31</v>
      </c>
      <c r="K18" s="17" t="s">
        <v>31</v>
      </c>
      <c r="L18" s="17" t="s">
        <v>31</v>
      </c>
      <c r="M18" s="17" t="s">
        <v>31</v>
      </c>
      <c r="N18" s="17" t="s">
        <v>31</v>
      </c>
      <c r="O18" s="17" t="s">
        <v>31</v>
      </c>
      <c r="P18" s="17" t="s">
        <v>31</v>
      </c>
      <c r="Q18" s="17" t="s">
        <v>31</v>
      </c>
      <c r="R18" s="17" t="s">
        <v>31</v>
      </c>
      <c r="S18" s="17" t="s">
        <v>31</v>
      </c>
      <c r="T18" s="17" t="s">
        <v>31</v>
      </c>
      <c r="U18" s="17">
        <v>0.23</v>
      </c>
      <c r="V18" s="17">
        <v>0.13</v>
      </c>
      <c r="W18" s="17" t="s">
        <v>31</v>
      </c>
    </row>
    <row r="19" spans="2:23">
      <c r="F19" s="14"/>
      <c r="G19" s="14"/>
      <c r="H19" s="14"/>
      <c r="I19" s="14"/>
      <c r="J19" s="14"/>
      <c r="K19" s="14"/>
      <c r="L19" s="14"/>
      <c r="M19" s="14"/>
      <c r="N19" s="14"/>
      <c r="O19" s="14"/>
      <c r="P19" s="14"/>
      <c r="Q19" s="14"/>
      <c r="R19" s="14"/>
      <c r="S19" s="14"/>
      <c r="T19" s="14"/>
      <c r="U19" s="14"/>
      <c r="V19" s="14"/>
    </row>
  </sheetData>
  <hyperlinks>
    <hyperlink ref="B1" location="'Spis treści'!A1" display="Powrót do spisu treści" xr:uid="{00000000-0004-0000-0100-000000000000}"/>
    <hyperlink ref="C1" location="'Spis treści'!A1" display="Back to table of contents" xr:uid="{00000000-0004-0000-01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0"/>
  <sheetViews>
    <sheetView showGridLines="0" workbookViewId="0">
      <selection activeCell="D7" sqref="D7"/>
    </sheetView>
  </sheetViews>
  <sheetFormatPr defaultRowHeight="12.5"/>
  <cols>
    <col min="1" max="1" width="2.453125" customWidth="1"/>
    <col min="2" max="2" width="31" customWidth="1"/>
    <col min="3" max="3" width="25.1796875" customWidth="1"/>
    <col min="4" max="5" width="10.81640625" customWidth="1"/>
    <col min="6" max="6" width="12.54296875" customWidth="1"/>
    <col min="7" max="7" width="10.1796875" customWidth="1"/>
    <col min="8" max="8" width="12.54296875" customWidth="1"/>
    <col min="9" max="9" width="11" customWidth="1"/>
    <col min="10" max="10" width="10.453125" customWidth="1"/>
  </cols>
  <sheetData>
    <row r="1" spans="2:23">
      <c r="B1" s="2" t="s">
        <v>95</v>
      </c>
      <c r="C1" s="2" t="s">
        <v>96</v>
      </c>
      <c r="D1" s="2"/>
      <c r="E1" s="2"/>
    </row>
    <row r="3" spans="2:23" ht="14">
      <c r="B3" s="3" t="s">
        <v>70</v>
      </c>
      <c r="C3" s="20"/>
      <c r="D3" s="20"/>
      <c r="E3" s="20"/>
    </row>
    <row r="4" spans="2:23">
      <c r="B4" s="4" t="s">
        <v>73</v>
      </c>
      <c r="C4" s="18"/>
      <c r="D4" s="18"/>
      <c r="E4" s="18"/>
    </row>
    <row r="5" spans="2:23">
      <c r="B5" s="18"/>
      <c r="C5" s="18"/>
      <c r="D5" s="18"/>
      <c r="E5" s="18"/>
    </row>
    <row r="6" spans="2:23" ht="30.75" customHeight="1">
      <c r="B6" s="12" t="s">
        <v>161</v>
      </c>
      <c r="C6" s="12" t="s">
        <v>162</v>
      </c>
      <c r="D6" s="5" t="s">
        <v>747</v>
      </c>
      <c r="E6" s="5">
        <v>2023</v>
      </c>
      <c r="F6" s="5">
        <v>2022</v>
      </c>
      <c r="G6" s="5">
        <v>2021</v>
      </c>
      <c r="H6" s="5" t="s">
        <v>264</v>
      </c>
      <c r="I6" s="5" t="s">
        <v>256</v>
      </c>
      <c r="J6" s="5">
        <v>2018</v>
      </c>
      <c r="K6" s="5">
        <v>2017</v>
      </c>
      <c r="L6" s="5">
        <v>2016</v>
      </c>
      <c r="M6" s="5">
        <v>2015</v>
      </c>
      <c r="N6" s="5">
        <v>2014</v>
      </c>
      <c r="O6" s="5">
        <v>2013</v>
      </c>
      <c r="P6" s="5">
        <v>2012</v>
      </c>
      <c r="Q6" s="5">
        <v>2011</v>
      </c>
      <c r="R6" s="5">
        <v>2010</v>
      </c>
      <c r="S6" s="5">
        <v>2009</v>
      </c>
      <c r="T6" s="5">
        <v>2008</v>
      </c>
      <c r="U6" s="5">
        <v>2007</v>
      </c>
      <c r="V6" s="5">
        <v>2006</v>
      </c>
      <c r="W6" s="5">
        <v>2005</v>
      </c>
    </row>
    <row r="7" spans="2:23" ht="17.149999999999999" customHeight="1">
      <c r="B7" s="13" t="s">
        <v>76</v>
      </c>
      <c r="C7" s="46" t="s">
        <v>86</v>
      </c>
      <c r="D7" s="21">
        <v>0.2</v>
      </c>
      <c r="E7" s="21">
        <v>0.4</v>
      </c>
      <c r="F7" s="21">
        <v>0.6</v>
      </c>
      <c r="G7" s="21">
        <v>0.2</v>
      </c>
      <c r="H7" s="21">
        <v>-1.6</v>
      </c>
      <c r="I7" s="21">
        <v>0.4</v>
      </c>
      <c r="J7" s="21">
        <v>0.3</v>
      </c>
      <c r="K7" s="21">
        <v>0.22717302169697906</v>
      </c>
      <c r="L7" s="21">
        <v>-0.3</v>
      </c>
      <c r="M7" s="21">
        <v>-0.3</v>
      </c>
      <c r="N7" s="21">
        <v>0.3</v>
      </c>
      <c r="O7" s="21">
        <v>0.4</v>
      </c>
      <c r="P7" s="21">
        <v>0.2</v>
      </c>
      <c r="Q7" s="21">
        <v>0.4</v>
      </c>
      <c r="R7" s="21">
        <v>0.5</v>
      </c>
      <c r="S7" s="21">
        <v>0.2</v>
      </c>
      <c r="T7" s="21">
        <v>0</v>
      </c>
      <c r="U7" s="21">
        <v>0.5</v>
      </c>
      <c r="V7" s="21">
        <v>0.8</v>
      </c>
      <c r="W7" s="21">
        <v>0.6</v>
      </c>
    </row>
    <row r="8" spans="2:23" ht="21">
      <c r="B8" s="6" t="s">
        <v>179</v>
      </c>
      <c r="C8" s="45" t="s">
        <v>180</v>
      </c>
      <c r="D8" s="22">
        <v>61.78</v>
      </c>
      <c r="E8" s="22">
        <v>58</v>
      </c>
      <c r="F8" s="22">
        <v>59.114499275775025</v>
      </c>
      <c r="G8" s="22">
        <v>69.706858527729196</v>
      </c>
      <c r="H8" s="22">
        <v>71.780095243472275</v>
      </c>
      <c r="I8" s="22">
        <v>80.48145686541605</v>
      </c>
      <c r="J8" s="22">
        <v>79.798905461132833</v>
      </c>
      <c r="K8" s="22">
        <v>79.819999999999993</v>
      </c>
      <c r="L8" s="22">
        <v>74.599999999999994</v>
      </c>
      <c r="M8" s="22">
        <v>88.3</v>
      </c>
      <c r="N8" s="22">
        <v>87.8</v>
      </c>
      <c r="O8" s="22">
        <v>91.3</v>
      </c>
      <c r="P8" s="22">
        <v>94.1</v>
      </c>
      <c r="Q8" s="22">
        <v>99.5</v>
      </c>
      <c r="R8" s="22">
        <v>89.9</v>
      </c>
      <c r="S8" s="22">
        <v>98.7</v>
      </c>
      <c r="T8" s="22">
        <v>84.6</v>
      </c>
      <c r="U8" s="22">
        <v>81.2</v>
      </c>
      <c r="V8" s="22">
        <v>85.5</v>
      </c>
      <c r="W8" s="22">
        <v>99.5</v>
      </c>
    </row>
    <row r="9" spans="2:23">
      <c r="B9" s="8" t="s">
        <v>77</v>
      </c>
      <c r="C9" s="51" t="s">
        <v>87</v>
      </c>
      <c r="D9" s="23">
        <v>17.89</v>
      </c>
      <c r="E9" s="23">
        <v>16.27</v>
      </c>
      <c r="F9" s="23">
        <v>14.95</v>
      </c>
      <c r="G9" s="23">
        <v>14.61</v>
      </c>
      <c r="H9" s="23">
        <v>14.86</v>
      </c>
      <c r="I9" s="23">
        <v>16.39</v>
      </c>
      <c r="J9" s="23">
        <v>17.95</v>
      </c>
      <c r="K9" s="23">
        <v>15.01</v>
      </c>
      <c r="L9" s="23">
        <v>14.28</v>
      </c>
      <c r="M9" s="23">
        <v>12.1</v>
      </c>
      <c r="N9" s="23">
        <v>14.03</v>
      </c>
      <c r="O9" s="23">
        <v>12.39</v>
      </c>
      <c r="P9" s="23">
        <v>15.19</v>
      </c>
      <c r="Q9" s="23">
        <v>12.24</v>
      </c>
      <c r="R9" s="23">
        <v>12.4</v>
      </c>
      <c r="S9" s="23">
        <v>12.8</v>
      </c>
      <c r="T9" s="23">
        <v>12.4</v>
      </c>
      <c r="U9" s="23">
        <v>16.100000000000001</v>
      </c>
      <c r="V9" s="23">
        <v>11.5</v>
      </c>
      <c r="W9" s="23">
        <v>11.1</v>
      </c>
    </row>
    <row r="10" spans="2:23">
      <c r="B10" s="19"/>
    </row>
  </sheetData>
  <hyperlinks>
    <hyperlink ref="B1" location="'Spis treści'!A1" display="Powrót do spisu treści" xr:uid="{00000000-0004-0000-0200-000000000000}"/>
    <hyperlink ref="C1" location="'Spis treści'!A1" display="Back to table of contents" xr:uid="{00000000-0004-0000-0200-000001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I60"/>
  <sheetViews>
    <sheetView showGridLines="0" topLeftCell="A3" zoomScaleNormal="100" workbookViewId="0">
      <pane xSplit="1" topLeftCell="B1" activePane="topRight" state="frozen"/>
      <selection activeCell="A7" sqref="A7"/>
      <selection pane="topRight" activeCell="E29" sqref="E29"/>
    </sheetView>
  </sheetViews>
  <sheetFormatPr defaultRowHeight="12.5"/>
  <cols>
    <col min="1" max="1" width="4.453125" customWidth="1"/>
    <col min="2" max="2" width="43.81640625" customWidth="1"/>
    <col min="3" max="7" width="30.54296875" customWidth="1"/>
    <col min="8" max="8" width="29" customWidth="1"/>
    <col min="9" max="9" width="23.453125" customWidth="1"/>
    <col min="10" max="10" width="20.1796875" customWidth="1"/>
    <col min="11" max="11" width="19.453125" customWidth="1"/>
    <col min="12" max="12" width="15.453125" customWidth="1"/>
    <col min="13" max="13" width="15.1796875" customWidth="1"/>
    <col min="14" max="14" width="14.54296875" customWidth="1"/>
    <col min="15" max="15" width="13.453125" customWidth="1"/>
    <col min="16" max="16" width="13.54296875" customWidth="1"/>
    <col min="17" max="17" width="14.81640625" customWidth="1"/>
    <col min="18" max="18" width="15.54296875" customWidth="1"/>
    <col min="19" max="19" width="16.54296875" customWidth="1"/>
    <col min="20" max="20" width="17" customWidth="1"/>
    <col min="21" max="21" width="15.54296875" customWidth="1"/>
    <col min="22" max="22" width="15.453125" customWidth="1"/>
    <col min="23" max="23" width="13.453125" customWidth="1"/>
    <col min="24" max="24" width="13.54296875" customWidth="1"/>
    <col min="25" max="26" width="11.54296875" customWidth="1"/>
    <col min="27" max="28" width="11.453125" customWidth="1"/>
    <col min="29" max="29" width="11.1796875" customWidth="1"/>
    <col min="30" max="31" width="10.453125" customWidth="1"/>
    <col min="32" max="59" width="10.54296875" customWidth="1"/>
    <col min="60" max="60" width="12.81640625" customWidth="1"/>
    <col min="61" max="61" width="11.54296875" customWidth="1"/>
    <col min="62" max="62" width="12.453125" customWidth="1"/>
    <col min="63" max="66" width="11.453125" customWidth="1"/>
    <col min="67" max="71" width="10.54296875" customWidth="1"/>
    <col min="73" max="73" width="9.453125" bestFit="1" customWidth="1"/>
    <col min="74" max="74" width="9.1796875" customWidth="1"/>
  </cols>
  <sheetData>
    <row r="1" spans="2:78">
      <c r="B1" s="2" t="s">
        <v>95</v>
      </c>
      <c r="C1" s="2" t="s">
        <v>96</v>
      </c>
      <c r="D1" s="2"/>
      <c r="E1" s="2"/>
      <c r="F1" s="2"/>
      <c r="G1" s="2"/>
      <c r="H1" s="2"/>
      <c r="I1" s="2"/>
      <c r="J1" s="2"/>
      <c r="K1" s="2"/>
      <c r="L1" s="2"/>
      <c r="M1" s="2"/>
      <c r="N1" s="2"/>
      <c r="O1" s="2"/>
      <c r="P1" s="2"/>
    </row>
    <row r="2" spans="2:78" ht="14">
      <c r="BH2" s="24"/>
    </row>
    <row r="3" spans="2:78" ht="14">
      <c r="B3" s="24" t="s">
        <v>166</v>
      </c>
      <c r="C3" s="24"/>
      <c r="D3" s="24"/>
      <c r="E3" s="24"/>
      <c r="F3" s="24"/>
      <c r="G3" s="24"/>
      <c r="H3" s="24"/>
      <c r="I3" s="24"/>
      <c r="J3" s="24"/>
      <c r="K3" s="24"/>
      <c r="L3" s="24"/>
      <c r="M3" s="24"/>
      <c r="N3" s="24"/>
      <c r="O3" s="24"/>
      <c r="P3" s="24"/>
      <c r="BN3" s="24" t="s">
        <v>104</v>
      </c>
    </row>
    <row r="4" spans="2:78" ht="14">
      <c r="B4" s="4" t="s">
        <v>165</v>
      </c>
      <c r="C4" s="3"/>
      <c r="D4" s="3"/>
      <c r="E4" s="3"/>
      <c r="F4" s="3"/>
      <c r="G4" s="3"/>
      <c r="H4" s="3"/>
      <c r="I4" s="3"/>
      <c r="J4" s="3"/>
      <c r="K4" s="3"/>
      <c r="L4" s="3"/>
      <c r="M4" s="3"/>
      <c r="N4" s="3"/>
      <c r="O4" s="3"/>
      <c r="P4" s="4"/>
      <c r="BN4" s="4" t="s">
        <v>121</v>
      </c>
    </row>
    <row r="5" spans="2:78" ht="7.5" customHeight="1">
      <c r="B5" s="25"/>
      <c r="C5" s="25"/>
      <c r="D5" s="25"/>
      <c r="E5" s="25"/>
      <c r="F5" s="25"/>
      <c r="G5" s="25"/>
      <c r="H5" s="25"/>
      <c r="I5" s="25"/>
      <c r="J5" s="25"/>
      <c r="K5" s="25"/>
      <c r="L5" s="25"/>
      <c r="M5" s="25"/>
      <c r="N5" s="25"/>
      <c r="O5" s="25"/>
      <c r="P5" s="25"/>
    </row>
    <row r="6" spans="2:78">
      <c r="B6" s="11" t="s">
        <v>103</v>
      </c>
      <c r="C6" s="11" t="s">
        <v>102</v>
      </c>
      <c r="D6" s="11"/>
      <c r="E6" s="11"/>
      <c r="F6" s="11"/>
      <c r="G6" s="11"/>
      <c r="H6" s="11"/>
      <c r="I6" s="11"/>
      <c r="J6" s="11"/>
      <c r="K6" s="11"/>
      <c r="L6" s="11"/>
      <c r="M6" s="11"/>
      <c r="N6" s="11"/>
      <c r="O6" s="11"/>
      <c r="P6" s="11"/>
      <c r="BN6" s="39" t="s">
        <v>105</v>
      </c>
    </row>
    <row r="7" spans="2:78" ht="24.75" customHeight="1">
      <c r="B7" s="26" t="s">
        <v>0</v>
      </c>
      <c r="C7" s="26" t="s">
        <v>56</v>
      </c>
      <c r="D7" s="26" t="s">
        <v>747</v>
      </c>
      <c r="E7" s="27" t="s">
        <v>740</v>
      </c>
      <c r="F7" s="27" t="s">
        <v>736</v>
      </c>
      <c r="G7" s="27" t="s">
        <v>729</v>
      </c>
      <c r="H7" s="27" t="s">
        <v>717</v>
      </c>
      <c r="I7" s="27" t="s">
        <v>710</v>
      </c>
      <c r="J7" s="27" t="s">
        <v>703</v>
      </c>
      <c r="K7" s="27" t="s">
        <v>688</v>
      </c>
      <c r="L7" s="27" t="s">
        <v>681</v>
      </c>
      <c r="M7" s="27" t="s">
        <v>676</v>
      </c>
      <c r="N7" s="27" t="s">
        <v>592</v>
      </c>
      <c r="O7" s="27" t="s">
        <v>280</v>
      </c>
      <c r="P7" s="27" t="s">
        <v>274</v>
      </c>
      <c r="Q7" s="27" t="s">
        <v>269</v>
      </c>
      <c r="R7" s="27" t="s">
        <v>268</v>
      </c>
      <c r="S7" s="27" t="s">
        <v>265</v>
      </c>
      <c r="T7" s="27" t="s">
        <v>262</v>
      </c>
      <c r="U7" s="27" t="s">
        <v>261</v>
      </c>
      <c r="V7" s="27" t="s">
        <v>257</v>
      </c>
      <c r="W7" s="27" t="s">
        <v>254</v>
      </c>
      <c r="X7" s="27" t="s">
        <v>252</v>
      </c>
      <c r="Y7" s="27" t="s">
        <v>250</v>
      </c>
      <c r="Z7" s="27" t="s">
        <v>243</v>
      </c>
      <c r="AA7" s="27" t="s">
        <v>233</v>
      </c>
      <c r="AB7" s="27" t="s">
        <v>232</v>
      </c>
      <c r="AC7" s="27" t="s">
        <v>225</v>
      </c>
      <c r="AD7" s="27" t="s">
        <v>217</v>
      </c>
      <c r="AE7" s="27" t="s">
        <v>216</v>
      </c>
      <c r="AF7" s="27" t="s">
        <v>210</v>
      </c>
      <c r="AG7" s="27" t="s">
        <v>211</v>
      </c>
      <c r="AH7" s="27" t="s">
        <v>209</v>
      </c>
      <c r="AI7" s="27" t="s">
        <v>202</v>
      </c>
      <c r="AJ7" s="27" t="s">
        <v>198</v>
      </c>
      <c r="AK7" s="27" t="s">
        <v>196</v>
      </c>
      <c r="AL7" s="27" t="s">
        <v>190</v>
      </c>
      <c r="AM7" s="27" t="s">
        <v>200</v>
      </c>
      <c r="AN7" s="27" t="s">
        <v>187</v>
      </c>
      <c r="AO7" s="27" t="s">
        <v>185</v>
      </c>
      <c r="AP7" s="27" t="s">
        <v>183</v>
      </c>
      <c r="AQ7" s="27" t="s">
        <v>184</v>
      </c>
      <c r="AR7" s="27" t="s">
        <v>176</v>
      </c>
      <c r="AS7" s="27" t="s">
        <v>174</v>
      </c>
      <c r="AT7" s="27" t="s">
        <v>171</v>
      </c>
      <c r="AU7" s="27" t="s">
        <v>168</v>
      </c>
      <c r="AV7" s="27" t="s">
        <v>159</v>
      </c>
      <c r="AW7" s="27" t="s">
        <v>156</v>
      </c>
      <c r="AX7" s="27" t="s">
        <v>140</v>
      </c>
      <c r="AY7" s="27" t="s">
        <v>141</v>
      </c>
      <c r="AZ7" s="27" t="s">
        <v>142</v>
      </c>
      <c r="BA7" s="27" t="s">
        <v>143</v>
      </c>
      <c r="BB7" s="27" t="s">
        <v>144</v>
      </c>
      <c r="BC7" s="27" t="s">
        <v>145</v>
      </c>
      <c r="BD7" s="27" t="s">
        <v>146</v>
      </c>
      <c r="BE7" s="27" t="s">
        <v>147</v>
      </c>
      <c r="BF7" s="27" t="s">
        <v>148</v>
      </c>
      <c r="BG7" s="27" t="s">
        <v>149</v>
      </c>
      <c r="BH7" s="27" t="s">
        <v>150</v>
      </c>
      <c r="BI7" s="27" t="s">
        <v>151</v>
      </c>
      <c r="BJ7" s="27" t="s">
        <v>152</v>
      </c>
      <c r="BL7" s="26">
        <v>2023</v>
      </c>
      <c r="BM7" s="26">
        <v>2022</v>
      </c>
      <c r="BN7" s="26">
        <v>2021</v>
      </c>
      <c r="BO7" s="26">
        <v>2020</v>
      </c>
      <c r="BP7" s="26">
        <v>2019</v>
      </c>
      <c r="BQ7" s="26">
        <v>2018</v>
      </c>
      <c r="BR7" s="26">
        <v>2017</v>
      </c>
      <c r="BS7" s="26">
        <v>2016</v>
      </c>
      <c r="BT7" s="26">
        <v>2015</v>
      </c>
      <c r="BU7" s="26">
        <v>2014</v>
      </c>
      <c r="BV7" s="26">
        <v>2013</v>
      </c>
      <c r="BW7" s="26">
        <v>2012</v>
      </c>
      <c r="BX7" s="26">
        <v>2011</v>
      </c>
      <c r="BY7" s="26">
        <v>2010</v>
      </c>
      <c r="BZ7" s="26">
        <v>2009</v>
      </c>
    </row>
    <row r="8" spans="2:78">
      <c r="B8" s="13" t="s">
        <v>1</v>
      </c>
      <c r="C8" s="49" t="s">
        <v>39</v>
      </c>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M8" s="13"/>
      <c r="BN8" s="13"/>
      <c r="BO8" s="13"/>
      <c r="BP8" s="13"/>
      <c r="BQ8" s="13"/>
      <c r="BR8" s="13"/>
      <c r="BS8" s="13"/>
      <c r="BT8" s="13"/>
      <c r="BU8" s="13"/>
      <c r="BV8" s="13"/>
      <c r="BW8" s="13"/>
      <c r="BX8" s="13"/>
      <c r="BY8" s="13"/>
      <c r="BZ8" s="13"/>
    </row>
    <row r="9" spans="2:78">
      <c r="B9" s="19" t="s">
        <v>37</v>
      </c>
      <c r="C9" s="45" t="s">
        <v>40</v>
      </c>
      <c r="D9" s="28">
        <v>361876</v>
      </c>
      <c r="E9" s="28">
        <v>350562</v>
      </c>
      <c r="F9" s="28">
        <v>363369</v>
      </c>
      <c r="G9" s="28">
        <v>378700</v>
      </c>
      <c r="H9" s="28">
        <v>408944</v>
      </c>
      <c r="I9" s="28">
        <v>414087</v>
      </c>
      <c r="J9" s="28">
        <v>396969</v>
      </c>
      <c r="K9" s="28">
        <v>431373</v>
      </c>
      <c r="L9" s="28">
        <v>331412</v>
      </c>
      <c r="M9" s="28">
        <v>272894</v>
      </c>
      <c r="N9" s="28">
        <v>170199</v>
      </c>
      <c r="O9" s="28">
        <v>125485</v>
      </c>
      <c r="P9" s="28">
        <v>100754</v>
      </c>
      <c r="Q9" s="28">
        <v>103475</v>
      </c>
      <c r="R9" s="28">
        <v>102516</v>
      </c>
      <c r="S9" s="28">
        <v>108166</v>
      </c>
      <c r="T9" s="28">
        <v>117228</v>
      </c>
      <c r="U9" s="28">
        <v>139880</v>
      </c>
      <c r="V9" s="28">
        <v>153308</v>
      </c>
      <c r="W9" s="28">
        <v>155618</v>
      </c>
      <c r="X9" s="28">
        <v>157993</v>
      </c>
      <c r="Y9" s="28">
        <v>160117</v>
      </c>
      <c r="Z9" s="28">
        <v>153862</v>
      </c>
      <c r="AA9" s="28">
        <v>154025</v>
      </c>
      <c r="AB9" s="28">
        <v>159536</v>
      </c>
      <c r="AC9" s="28">
        <v>160492</v>
      </c>
      <c r="AD9" s="28">
        <v>154251</v>
      </c>
      <c r="AE9" s="28">
        <v>160124</v>
      </c>
      <c r="AF9" s="28">
        <v>163908</v>
      </c>
      <c r="AG9" s="28">
        <v>169123</v>
      </c>
      <c r="AH9" s="28">
        <v>170386</v>
      </c>
      <c r="AI9" s="28">
        <v>172231</v>
      </c>
      <c r="AJ9" s="28">
        <v>174968</v>
      </c>
      <c r="AK9" s="28">
        <v>171157</v>
      </c>
      <c r="AL9" s="28">
        <v>176332</v>
      </c>
      <c r="AM9" s="28">
        <v>172587</v>
      </c>
      <c r="AN9" s="28">
        <v>161703</v>
      </c>
      <c r="AO9" s="28">
        <v>159203</v>
      </c>
      <c r="AP9" s="28">
        <v>166419</v>
      </c>
      <c r="AQ9" s="28">
        <v>179678</v>
      </c>
      <c r="AR9" s="28">
        <v>191243</v>
      </c>
      <c r="AS9" s="28">
        <v>190274</v>
      </c>
      <c r="AT9" s="28">
        <v>185033</v>
      </c>
      <c r="AU9" s="28">
        <v>184088</v>
      </c>
      <c r="AV9" s="28">
        <v>180220</v>
      </c>
      <c r="AW9" s="28">
        <v>193155</v>
      </c>
      <c r="AX9" s="28">
        <v>215027</v>
      </c>
      <c r="AY9" s="28">
        <v>225986</v>
      </c>
      <c r="AZ9" s="28">
        <v>233805</v>
      </c>
      <c r="BA9" s="28">
        <v>219316</v>
      </c>
      <c r="BB9" s="28">
        <v>221073</v>
      </c>
      <c r="BC9" s="28">
        <v>224242</v>
      </c>
      <c r="BD9" s="28">
        <v>212908</v>
      </c>
      <c r="BE9" s="28">
        <v>200820</v>
      </c>
      <c r="BF9" s="28">
        <v>185971</v>
      </c>
      <c r="BG9" s="28">
        <v>178303</v>
      </c>
      <c r="BH9" s="28">
        <v>166867</v>
      </c>
      <c r="BI9" s="28">
        <v>155387</v>
      </c>
      <c r="BJ9" s="28">
        <v>153148</v>
      </c>
      <c r="BK9" s="28"/>
      <c r="BL9" s="28">
        <v>1598700</v>
      </c>
      <c r="BM9" s="28">
        <v>1205878</v>
      </c>
      <c r="BN9" s="28">
        <v>432230</v>
      </c>
      <c r="BO9" s="28">
        <v>518582</v>
      </c>
      <c r="BP9" s="28">
        <v>627590</v>
      </c>
      <c r="BQ9" s="28">
        <v>628304</v>
      </c>
      <c r="BR9" s="28">
        <v>663541</v>
      </c>
      <c r="BS9" s="28">
        <v>694688</v>
      </c>
      <c r="BT9" s="28">
        <v>659912</v>
      </c>
      <c r="BU9" s="28">
        <v>746228</v>
      </c>
      <c r="BV9" s="28">
        <v>772490</v>
      </c>
      <c r="BW9" s="28">
        <v>902545</v>
      </c>
      <c r="BX9" s="28">
        <v>826615</v>
      </c>
      <c r="BY9" s="28">
        <v>670144</v>
      </c>
      <c r="BZ9" s="28">
        <v>598867</v>
      </c>
    </row>
    <row r="10" spans="2:78">
      <c r="B10" s="19" t="s">
        <v>2</v>
      </c>
      <c r="C10" s="45" t="s">
        <v>41</v>
      </c>
      <c r="D10" s="28">
        <v>-145804</v>
      </c>
      <c r="E10" s="28">
        <v>-150824</v>
      </c>
      <c r="F10" s="28">
        <v>-160687</v>
      </c>
      <c r="G10" s="28">
        <v>-180883</v>
      </c>
      <c r="H10" s="28">
        <v>-206683</v>
      </c>
      <c r="I10" s="28">
        <v>-199483</v>
      </c>
      <c r="J10" s="28">
        <v>-200670</v>
      </c>
      <c r="K10" s="28">
        <v>-174723</v>
      </c>
      <c r="L10" s="28">
        <v>-163751</v>
      </c>
      <c r="M10" s="28">
        <v>-78896</v>
      </c>
      <c r="N10" s="28">
        <v>-30168</v>
      </c>
      <c r="O10" s="28">
        <v>-15453</v>
      </c>
      <c r="P10" s="28">
        <v>-12221</v>
      </c>
      <c r="Q10" s="28">
        <v>-13425</v>
      </c>
      <c r="R10" s="28">
        <v>-15046</v>
      </c>
      <c r="S10" s="28">
        <v>-22538</v>
      </c>
      <c r="T10" s="28">
        <v>-33117</v>
      </c>
      <c r="U10" s="28">
        <v>-41682</v>
      </c>
      <c r="V10" s="28">
        <v>-50265</v>
      </c>
      <c r="W10" s="28">
        <v>-50498</v>
      </c>
      <c r="X10" s="28">
        <v>-52732</v>
      </c>
      <c r="Y10" s="28">
        <v>-53370</v>
      </c>
      <c r="Z10" s="28">
        <v>-51003</v>
      </c>
      <c r="AA10" s="28">
        <v>-51884</v>
      </c>
      <c r="AB10" s="28">
        <v>-59738</v>
      </c>
      <c r="AC10" s="28">
        <v>-66690</v>
      </c>
      <c r="AD10" s="28">
        <v>-65877</v>
      </c>
      <c r="AE10" s="28">
        <v>-67328</v>
      </c>
      <c r="AF10" s="28">
        <v>-69019</v>
      </c>
      <c r="AG10" s="28">
        <v>-71913</v>
      </c>
      <c r="AH10" s="28">
        <v>-71263</v>
      </c>
      <c r="AI10" s="28">
        <v>-86311</v>
      </c>
      <c r="AJ10" s="28">
        <v>-90054</v>
      </c>
      <c r="AK10" s="28">
        <v>-103441</v>
      </c>
      <c r="AL10" s="28">
        <v>-105655</v>
      </c>
      <c r="AM10" s="28">
        <v>-98910</v>
      </c>
      <c r="AN10" s="28">
        <v>-94825</v>
      </c>
      <c r="AO10" s="28">
        <v>-98182</v>
      </c>
      <c r="AP10" s="28">
        <v>-106584</v>
      </c>
      <c r="AQ10" s="28">
        <v>-113484</v>
      </c>
      <c r="AR10" s="28">
        <v>-119969</v>
      </c>
      <c r="AS10" s="28">
        <v>-113719</v>
      </c>
      <c r="AT10" s="28">
        <v>-109614</v>
      </c>
      <c r="AU10" s="28">
        <v>-109709</v>
      </c>
      <c r="AV10" s="28">
        <v>-111080</v>
      </c>
      <c r="AW10" s="28">
        <v>-126983</v>
      </c>
      <c r="AX10" s="28">
        <v>-148577</v>
      </c>
      <c r="AY10" s="28">
        <v>-155107</v>
      </c>
      <c r="AZ10" s="28">
        <v>-159438</v>
      </c>
      <c r="BA10" s="28">
        <v>-148837</v>
      </c>
      <c r="BB10" s="28">
        <v>-152643</v>
      </c>
      <c r="BC10" s="28">
        <v>-156872</v>
      </c>
      <c r="BD10" s="28">
        <v>-145698</v>
      </c>
      <c r="BE10" s="28">
        <v>-133552</v>
      </c>
      <c r="BF10" s="28">
        <v>-117397</v>
      </c>
      <c r="BG10" s="28">
        <v>-110582</v>
      </c>
      <c r="BH10" s="28">
        <v>-101480</v>
      </c>
      <c r="BI10" s="28">
        <v>-93850</v>
      </c>
      <c r="BJ10" s="28">
        <v>-104008</v>
      </c>
      <c r="BK10" s="28"/>
      <c r="BL10" s="28">
        <v>-787719</v>
      </c>
      <c r="BM10" s="28">
        <v>-447538</v>
      </c>
      <c r="BN10" s="28">
        <v>-56145</v>
      </c>
      <c r="BO10" s="28">
        <v>-147602</v>
      </c>
      <c r="BP10" s="28">
        <v>-207603</v>
      </c>
      <c r="BQ10" s="28">
        <v>-244189</v>
      </c>
      <c r="BR10" s="28">
        <v>-279523</v>
      </c>
      <c r="BS10" s="28">
        <v>-385461</v>
      </c>
      <c r="BT10" s="28">
        <v>-398501</v>
      </c>
      <c r="BU10" s="28">
        <v>-456786</v>
      </c>
      <c r="BV10" s="28">
        <v>-496349</v>
      </c>
      <c r="BW10" s="28">
        <v>-616025</v>
      </c>
      <c r="BX10" s="28">
        <v>-553519</v>
      </c>
      <c r="BY10" s="28">
        <v>-409977</v>
      </c>
      <c r="BZ10" s="28">
        <v>-357521</v>
      </c>
    </row>
    <row r="11" spans="2:78">
      <c r="B11" s="29" t="s">
        <v>3</v>
      </c>
      <c r="C11" s="48" t="s">
        <v>34</v>
      </c>
      <c r="D11" s="30">
        <v>216072</v>
      </c>
      <c r="E11" s="30">
        <v>199738</v>
      </c>
      <c r="F11" s="30">
        <v>202682</v>
      </c>
      <c r="G11" s="30">
        <v>197817</v>
      </c>
      <c r="H11" s="30">
        <v>202261</v>
      </c>
      <c r="I11" s="30">
        <v>214604</v>
      </c>
      <c r="J11" s="30">
        <v>196299</v>
      </c>
      <c r="K11" s="30">
        <v>256650</v>
      </c>
      <c r="L11" s="30">
        <v>167661</v>
      </c>
      <c r="M11" s="30">
        <v>193998</v>
      </c>
      <c r="N11" s="30">
        <v>140031</v>
      </c>
      <c r="O11" s="30">
        <v>110032</v>
      </c>
      <c r="P11" s="30">
        <v>88533</v>
      </c>
      <c r="Q11" s="30">
        <v>90050</v>
      </c>
      <c r="R11" s="30">
        <v>87470</v>
      </c>
      <c r="S11" s="30">
        <v>85628</v>
      </c>
      <c r="T11" s="30">
        <v>84111</v>
      </c>
      <c r="U11" s="30">
        <v>98198</v>
      </c>
      <c r="V11" s="30">
        <v>103043</v>
      </c>
      <c r="W11" s="30">
        <v>105120</v>
      </c>
      <c r="X11" s="30">
        <v>105261</v>
      </c>
      <c r="Y11" s="30">
        <v>106747</v>
      </c>
      <c r="Z11" s="30">
        <v>102859</v>
      </c>
      <c r="AA11" s="30">
        <v>102141</v>
      </c>
      <c r="AB11" s="30">
        <v>99798</v>
      </c>
      <c r="AC11" s="30">
        <v>93802</v>
      </c>
      <c r="AD11" s="30">
        <v>88374</v>
      </c>
      <c r="AE11" s="30">
        <v>92796</v>
      </c>
      <c r="AF11" s="30">
        <v>94889</v>
      </c>
      <c r="AG11" s="30">
        <v>97210</v>
      </c>
      <c r="AH11" s="30">
        <v>99123</v>
      </c>
      <c r="AI11" s="30">
        <v>85920</v>
      </c>
      <c r="AJ11" s="30">
        <v>84914</v>
      </c>
      <c r="AK11" s="30">
        <v>67716</v>
      </c>
      <c r="AL11" s="30">
        <v>70677</v>
      </c>
      <c r="AM11" s="30">
        <v>73677</v>
      </c>
      <c r="AN11" s="30">
        <v>66878</v>
      </c>
      <c r="AO11" s="30">
        <v>61021</v>
      </c>
      <c r="AP11" s="30">
        <v>59835</v>
      </c>
      <c r="AQ11" s="30">
        <v>66194</v>
      </c>
      <c r="AR11" s="30">
        <v>71274</v>
      </c>
      <c r="AS11" s="30">
        <v>76555</v>
      </c>
      <c r="AT11" s="30">
        <v>75419</v>
      </c>
      <c r="AU11" s="30">
        <v>74379</v>
      </c>
      <c r="AV11" s="30">
        <v>69140</v>
      </c>
      <c r="AW11" s="30">
        <v>66172</v>
      </c>
      <c r="AX11" s="30">
        <v>66450</v>
      </c>
      <c r="AY11" s="30">
        <v>70879</v>
      </c>
      <c r="AZ11" s="30">
        <v>74367</v>
      </c>
      <c r="BA11" s="30">
        <v>70479</v>
      </c>
      <c r="BB11" s="30">
        <v>68430</v>
      </c>
      <c r="BC11" s="30">
        <v>67370</v>
      </c>
      <c r="BD11" s="30">
        <v>67210</v>
      </c>
      <c r="BE11" s="30">
        <v>67268</v>
      </c>
      <c r="BF11" s="30">
        <v>68574</v>
      </c>
      <c r="BG11" s="30">
        <v>67721</v>
      </c>
      <c r="BH11" s="30">
        <v>65387</v>
      </c>
      <c r="BI11" s="30">
        <v>61537</v>
      </c>
      <c r="BJ11" s="30">
        <v>49140</v>
      </c>
      <c r="BK11" s="30"/>
      <c r="BL11" s="30">
        <v>810981</v>
      </c>
      <c r="BM11" s="30">
        <v>758340</v>
      </c>
      <c r="BN11" s="30">
        <v>376085</v>
      </c>
      <c r="BO11" s="30">
        <v>370980</v>
      </c>
      <c r="BP11" s="30">
        <v>419987</v>
      </c>
      <c r="BQ11" s="30">
        <v>384115</v>
      </c>
      <c r="BR11" s="30">
        <v>384018</v>
      </c>
      <c r="BS11" s="30">
        <v>309227</v>
      </c>
      <c r="BT11" s="30">
        <v>261411</v>
      </c>
      <c r="BU11" s="30">
        <v>289442</v>
      </c>
      <c r="BV11" s="30">
        <v>276141</v>
      </c>
      <c r="BW11" s="30">
        <v>286520</v>
      </c>
      <c r="BX11" s="30">
        <v>273096</v>
      </c>
      <c r="BY11" s="30">
        <v>260167</v>
      </c>
      <c r="BZ11" s="30">
        <v>241346</v>
      </c>
    </row>
    <row r="12" spans="2:78">
      <c r="B12" s="19" t="s">
        <v>4</v>
      </c>
      <c r="C12" s="45" t="s">
        <v>42</v>
      </c>
      <c r="D12" s="28">
        <v>43396</v>
      </c>
      <c r="E12" s="28">
        <v>40835</v>
      </c>
      <c r="F12" s="28">
        <v>43508</v>
      </c>
      <c r="G12" s="28">
        <v>45738</v>
      </c>
      <c r="H12" s="28">
        <v>43363</v>
      </c>
      <c r="I12" s="28">
        <v>42400</v>
      </c>
      <c r="J12" s="28">
        <v>43189</v>
      </c>
      <c r="K12" s="28">
        <v>38775</v>
      </c>
      <c r="L12" s="28">
        <v>38686</v>
      </c>
      <c r="M12" s="28">
        <v>39677</v>
      </c>
      <c r="N12" s="28">
        <v>50854</v>
      </c>
      <c r="O12" s="28">
        <v>47166</v>
      </c>
      <c r="P12" s="28">
        <v>44086</v>
      </c>
      <c r="Q12" s="28">
        <v>43586</v>
      </c>
      <c r="R12" s="28">
        <v>46904</v>
      </c>
      <c r="S12" s="28">
        <v>47802</v>
      </c>
      <c r="T12" s="28">
        <v>42854</v>
      </c>
      <c r="U12" s="28">
        <v>42368</v>
      </c>
      <c r="V12" s="28">
        <v>38894</v>
      </c>
      <c r="W12" s="28">
        <v>31143</v>
      </c>
      <c r="X12" s="28">
        <v>30333</v>
      </c>
      <c r="Y12" s="28">
        <v>34336</v>
      </c>
      <c r="Z12" s="28">
        <v>36253</v>
      </c>
      <c r="AA12" s="28">
        <v>33403</v>
      </c>
      <c r="AB12" s="28">
        <v>31425</v>
      </c>
      <c r="AC12" s="28">
        <v>33937</v>
      </c>
      <c r="AD12" s="28">
        <v>36262</v>
      </c>
      <c r="AE12" s="28">
        <v>37253</v>
      </c>
      <c r="AF12" s="28">
        <v>34271</v>
      </c>
      <c r="AG12" s="28">
        <v>34576</v>
      </c>
      <c r="AH12" s="28">
        <v>38364</v>
      </c>
      <c r="AI12" s="28">
        <v>36770</v>
      </c>
      <c r="AJ12" s="28">
        <v>32487</v>
      </c>
      <c r="AK12" s="28">
        <v>36565</v>
      </c>
      <c r="AL12" s="28">
        <v>34323</v>
      </c>
      <c r="AM12" s="28">
        <v>35833</v>
      </c>
      <c r="AN12" s="28">
        <v>36948</v>
      </c>
      <c r="AO12" s="28">
        <v>35521</v>
      </c>
      <c r="AP12" s="28">
        <v>34946</v>
      </c>
      <c r="AQ12" s="28">
        <v>36102</v>
      </c>
      <c r="AR12" s="28">
        <v>33166</v>
      </c>
      <c r="AS12" s="28">
        <v>30958</v>
      </c>
      <c r="AT12" s="28">
        <v>33041</v>
      </c>
      <c r="AU12" s="28">
        <v>38407</v>
      </c>
      <c r="AV12" s="28">
        <v>35544</v>
      </c>
      <c r="AW12" s="28">
        <v>33477</v>
      </c>
      <c r="AX12" s="28">
        <v>32749</v>
      </c>
      <c r="AY12" s="28">
        <v>37866</v>
      </c>
      <c r="AZ12" s="28">
        <v>32483</v>
      </c>
      <c r="BA12" s="28">
        <v>33081</v>
      </c>
      <c r="BB12" s="28">
        <v>33099</v>
      </c>
      <c r="BC12" s="28">
        <v>36540</v>
      </c>
      <c r="BD12" s="28">
        <v>36136</v>
      </c>
      <c r="BE12" s="28">
        <v>36379</v>
      </c>
      <c r="BF12" s="28">
        <v>35379</v>
      </c>
      <c r="BG12" s="28">
        <v>39023</v>
      </c>
      <c r="BH12" s="28">
        <v>34980</v>
      </c>
      <c r="BI12" s="28">
        <v>37518</v>
      </c>
      <c r="BJ12" s="28">
        <v>33703</v>
      </c>
      <c r="BK12" s="28"/>
      <c r="BL12" s="28">
        <v>174690</v>
      </c>
      <c r="BM12" s="28">
        <v>167992</v>
      </c>
      <c r="BN12" s="28">
        <v>181742</v>
      </c>
      <c r="BO12" s="28">
        <v>171918</v>
      </c>
      <c r="BP12" s="28">
        <v>132065</v>
      </c>
      <c r="BQ12" s="28">
        <v>135027</v>
      </c>
      <c r="BR12" s="28">
        <v>144464</v>
      </c>
      <c r="BS12" s="28">
        <v>140145</v>
      </c>
      <c r="BT12" s="28">
        <v>143248</v>
      </c>
      <c r="BU12" s="28">
        <v>133267</v>
      </c>
      <c r="BV12" s="28">
        <v>140177</v>
      </c>
      <c r="BW12" s="28">
        <v>130805</v>
      </c>
      <c r="BX12" s="28">
        <v>141783</v>
      </c>
      <c r="BY12" s="28">
        <v>128785</v>
      </c>
      <c r="BZ12" s="28">
        <v>120949</v>
      </c>
    </row>
    <row r="13" spans="2:78">
      <c r="B13" s="19" t="s">
        <v>5</v>
      </c>
      <c r="C13" s="45" t="s">
        <v>43</v>
      </c>
      <c r="D13" s="28">
        <v>-11094</v>
      </c>
      <c r="E13" s="28">
        <v>-11003</v>
      </c>
      <c r="F13" s="28">
        <v>-9680</v>
      </c>
      <c r="G13" s="28">
        <v>-10749</v>
      </c>
      <c r="H13" s="28">
        <v>-10814</v>
      </c>
      <c r="I13" s="28">
        <v>-10949</v>
      </c>
      <c r="J13" s="28">
        <v>-10653</v>
      </c>
      <c r="K13" s="28">
        <v>-8881</v>
      </c>
      <c r="L13" s="28">
        <v>-9571</v>
      </c>
      <c r="M13" s="28">
        <v>-9624</v>
      </c>
      <c r="N13" s="28">
        <v>-12348</v>
      </c>
      <c r="O13" s="28">
        <v>-10257</v>
      </c>
      <c r="P13" s="28">
        <v>-8935</v>
      </c>
      <c r="Q13" s="28">
        <v>-9821</v>
      </c>
      <c r="R13" s="28">
        <v>-10875</v>
      </c>
      <c r="S13" s="28">
        <v>-9244</v>
      </c>
      <c r="T13" s="28">
        <v>-8325</v>
      </c>
      <c r="U13" s="28">
        <v>-10560</v>
      </c>
      <c r="V13" s="28">
        <v>-9199</v>
      </c>
      <c r="W13" s="28">
        <v>-7706</v>
      </c>
      <c r="X13" s="28">
        <v>-7630</v>
      </c>
      <c r="Y13" s="28">
        <v>-9070</v>
      </c>
      <c r="Z13" s="28">
        <v>-9286</v>
      </c>
      <c r="AA13" s="28">
        <v>-9140</v>
      </c>
      <c r="AB13" s="28">
        <v>-10065</v>
      </c>
      <c r="AC13" s="28">
        <v>-8788</v>
      </c>
      <c r="AD13" s="28">
        <v>-9140</v>
      </c>
      <c r="AE13" s="28">
        <v>-9565</v>
      </c>
      <c r="AF13" s="28">
        <v>-8542</v>
      </c>
      <c r="AG13" s="28">
        <v>-8858</v>
      </c>
      <c r="AH13" s="28">
        <v>-8444</v>
      </c>
      <c r="AI13" s="28">
        <v>-8008</v>
      </c>
      <c r="AJ13" s="28">
        <v>-7496</v>
      </c>
      <c r="AK13" s="28">
        <v>-7757</v>
      </c>
      <c r="AL13" s="28">
        <v>-7716</v>
      </c>
      <c r="AM13" s="28">
        <v>-8460</v>
      </c>
      <c r="AN13" s="28">
        <v>-6958</v>
      </c>
      <c r="AO13" s="28">
        <v>-6796</v>
      </c>
      <c r="AP13" s="28">
        <v>-8309</v>
      </c>
      <c r="AQ13" s="28">
        <v>-7027</v>
      </c>
      <c r="AR13" s="28">
        <v>-7759</v>
      </c>
      <c r="AS13" s="28">
        <v>-7528</v>
      </c>
      <c r="AT13" s="28">
        <v>-7941</v>
      </c>
      <c r="AU13" s="28">
        <v>-6896</v>
      </c>
      <c r="AV13" s="28">
        <v>-8169</v>
      </c>
      <c r="AW13" s="28">
        <v>-7391</v>
      </c>
      <c r="AX13" s="28">
        <v>-7942</v>
      </c>
      <c r="AY13" s="28">
        <v>-8005</v>
      </c>
      <c r="AZ13" s="28">
        <v>-6819</v>
      </c>
      <c r="BA13" s="28">
        <v>-7956</v>
      </c>
      <c r="BB13" s="28">
        <v>-7436</v>
      </c>
      <c r="BC13" s="28">
        <v>-8526</v>
      </c>
      <c r="BD13" s="28">
        <v>-8613</v>
      </c>
      <c r="BE13" s="28">
        <v>-7075</v>
      </c>
      <c r="BF13" s="28">
        <v>-7082</v>
      </c>
      <c r="BG13" s="28">
        <v>-6772</v>
      </c>
      <c r="BH13" s="28">
        <v>-6650</v>
      </c>
      <c r="BI13" s="28">
        <v>-6809</v>
      </c>
      <c r="BJ13" s="28">
        <v>-7606</v>
      </c>
      <c r="BK13" s="28"/>
      <c r="BL13" s="28">
        <v>-43165</v>
      </c>
      <c r="BM13" s="28">
        <v>-40424</v>
      </c>
      <c r="BN13" s="28">
        <v>-39888</v>
      </c>
      <c r="BO13" s="28">
        <v>-37328</v>
      </c>
      <c r="BP13" s="28">
        <v>-33692</v>
      </c>
      <c r="BQ13" s="28">
        <v>-37133</v>
      </c>
      <c r="BR13" s="28">
        <v>-35409</v>
      </c>
      <c r="BS13" s="28">
        <v>-30977</v>
      </c>
      <c r="BT13" s="28">
        <v>-30523</v>
      </c>
      <c r="BU13" s="28">
        <v>-30255</v>
      </c>
      <c r="BV13" s="28">
        <v>-30398</v>
      </c>
      <c r="BW13" s="28">
        <v>-30216</v>
      </c>
      <c r="BX13" s="28">
        <v>-31296</v>
      </c>
      <c r="BY13" s="28">
        <v>-27780</v>
      </c>
      <c r="BZ13" s="28">
        <v>-29936</v>
      </c>
    </row>
    <row r="14" spans="2:78">
      <c r="B14" s="29" t="s">
        <v>6</v>
      </c>
      <c r="C14" s="48" t="s">
        <v>35</v>
      </c>
      <c r="D14" s="30">
        <v>32302</v>
      </c>
      <c r="E14" s="30">
        <v>29832</v>
      </c>
      <c r="F14" s="30">
        <v>33828</v>
      </c>
      <c r="G14" s="30">
        <v>34989</v>
      </c>
      <c r="H14" s="30">
        <v>32549</v>
      </c>
      <c r="I14" s="30">
        <v>31451</v>
      </c>
      <c r="J14" s="30">
        <v>32536</v>
      </c>
      <c r="K14" s="30">
        <v>29894</v>
      </c>
      <c r="L14" s="30">
        <v>29115</v>
      </c>
      <c r="M14" s="30">
        <v>30053</v>
      </c>
      <c r="N14" s="30">
        <v>38506</v>
      </c>
      <c r="O14" s="30">
        <v>36909</v>
      </c>
      <c r="P14" s="30">
        <v>35151</v>
      </c>
      <c r="Q14" s="30">
        <v>33765</v>
      </c>
      <c r="R14" s="30">
        <v>36029</v>
      </c>
      <c r="S14" s="30">
        <v>38558</v>
      </c>
      <c r="T14" s="30">
        <v>34529</v>
      </c>
      <c r="U14" s="30">
        <v>31808</v>
      </c>
      <c r="V14" s="30">
        <v>29695</v>
      </c>
      <c r="W14" s="30">
        <v>23437</v>
      </c>
      <c r="X14" s="30">
        <v>22703</v>
      </c>
      <c r="Y14" s="30">
        <v>25266</v>
      </c>
      <c r="Z14" s="30">
        <v>26967</v>
      </c>
      <c r="AA14" s="30">
        <v>24263</v>
      </c>
      <c r="AB14" s="30">
        <v>21360</v>
      </c>
      <c r="AC14" s="30">
        <v>25149</v>
      </c>
      <c r="AD14" s="30">
        <v>27122</v>
      </c>
      <c r="AE14" s="30">
        <v>27688</v>
      </c>
      <c r="AF14" s="30">
        <v>25729</v>
      </c>
      <c r="AG14" s="30">
        <v>25718</v>
      </c>
      <c r="AH14" s="30">
        <v>29920</v>
      </c>
      <c r="AI14" s="30">
        <v>28762</v>
      </c>
      <c r="AJ14" s="30">
        <v>24991</v>
      </c>
      <c r="AK14" s="30">
        <v>28808</v>
      </c>
      <c r="AL14" s="30">
        <v>26607</v>
      </c>
      <c r="AM14" s="30">
        <v>27373</v>
      </c>
      <c r="AN14" s="30">
        <v>29990</v>
      </c>
      <c r="AO14" s="30">
        <v>28725</v>
      </c>
      <c r="AP14" s="30">
        <v>26637</v>
      </c>
      <c r="AQ14" s="30">
        <v>29075</v>
      </c>
      <c r="AR14" s="30">
        <v>25407</v>
      </c>
      <c r="AS14" s="30">
        <v>23430</v>
      </c>
      <c r="AT14" s="30">
        <v>25100</v>
      </c>
      <c r="AU14" s="30">
        <v>31511</v>
      </c>
      <c r="AV14" s="30">
        <v>27375</v>
      </c>
      <c r="AW14" s="30">
        <v>26086</v>
      </c>
      <c r="AX14" s="30">
        <v>24807</v>
      </c>
      <c r="AY14" s="30">
        <v>29861</v>
      </c>
      <c r="AZ14" s="30">
        <v>25664</v>
      </c>
      <c r="BA14" s="30">
        <v>25125</v>
      </c>
      <c r="BB14" s="30">
        <v>25663</v>
      </c>
      <c r="BC14" s="30">
        <v>28014</v>
      </c>
      <c r="BD14" s="30">
        <v>27523</v>
      </c>
      <c r="BE14" s="30">
        <v>29327</v>
      </c>
      <c r="BF14" s="30">
        <v>28297</v>
      </c>
      <c r="BG14" s="30">
        <v>32251</v>
      </c>
      <c r="BH14" s="30">
        <v>28330</v>
      </c>
      <c r="BI14" s="30">
        <v>30709</v>
      </c>
      <c r="BJ14" s="30">
        <v>26097</v>
      </c>
      <c r="BK14" s="30"/>
      <c r="BL14" s="30">
        <v>131525</v>
      </c>
      <c r="BM14" s="30">
        <v>127568</v>
      </c>
      <c r="BN14" s="30">
        <v>141854</v>
      </c>
      <c r="BO14" s="30">
        <v>134590</v>
      </c>
      <c r="BP14" s="30">
        <v>98373</v>
      </c>
      <c r="BQ14" s="30">
        <v>97894</v>
      </c>
      <c r="BR14" s="30">
        <v>109055</v>
      </c>
      <c r="BS14" s="30">
        <v>109168</v>
      </c>
      <c r="BT14" s="30">
        <v>112725</v>
      </c>
      <c r="BU14" s="30">
        <v>103012</v>
      </c>
      <c r="BV14" s="30">
        <v>109779</v>
      </c>
      <c r="BW14" s="30">
        <v>100589</v>
      </c>
      <c r="BX14" s="30">
        <v>110487</v>
      </c>
      <c r="BY14" s="30">
        <v>101005</v>
      </c>
      <c r="BZ14" s="30">
        <v>91013</v>
      </c>
    </row>
    <row r="15" spans="2:78">
      <c r="B15" s="19" t="s">
        <v>7</v>
      </c>
      <c r="C15" s="45" t="s">
        <v>106</v>
      </c>
      <c r="D15" s="28">
        <v>61</v>
      </c>
      <c r="E15" s="31">
        <v>120</v>
      </c>
      <c r="F15" s="31">
        <v>12065</v>
      </c>
      <c r="G15" s="31">
        <v>104</v>
      </c>
      <c r="H15" s="31">
        <v>120</v>
      </c>
      <c r="I15" s="31">
        <v>8160</v>
      </c>
      <c r="J15" s="31">
        <v>0</v>
      </c>
      <c r="K15" s="31">
        <v>38</v>
      </c>
      <c r="L15" s="31">
        <v>125</v>
      </c>
      <c r="M15" s="31">
        <v>7024</v>
      </c>
      <c r="N15" s="31">
        <v>1</v>
      </c>
      <c r="O15" s="31">
        <v>24</v>
      </c>
      <c r="P15" s="31">
        <v>382</v>
      </c>
      <c r="Q15" s="31">
        <v>6321</v>
      </c>
      <c r="R15" s="31">
        <v>3</v>
      </c>
      <c r="S15" s="31">
        <v>7</v>
      </c>
      <c r="T15" s="31">
        <v>695</v>
      </c>
      <c r="U15" s="31">
        <v>5559</v>
      </c>
      <c r="V15" s="31">
        <v>1</v>
      </c>
      <c r="W15" s="31">
        <v>-8</v>
      </c>
      <c r="X15" s="31">
        <v>911</v>
      </c>
      <c r="Y15" s="31">
        <v>84</v>
      </c>
      <c r="Z15" s="31">
        <v>5447</v>
      </c>
      <c r="AA15" s="31">
        <v>29</v>
      </c>
      <c r="AB15" s="31">
        <v>194</v>
      </c>
      <c r="AC15" s="31">
        <v>5846</v>
      </c>
      <c r="AD15" s="31">
        <v>0</v>
      </c>
      <c r="AE15" s="31">
        <v>2</v>
      </c>
      <c r="AF15" s="31">
        <v>456</v>
      </c>
      <c r="AG15" s="31">
        <v>5264</v>
      </c>
      <c r="AH15" s="31">
        <v>13</v>
      </c>
      <c r="AI15" s="31">
        <v>38</v>
      </c>
      <c r="AJ15" s="31">
        <v>52</v>
      </c>
      <c r="AK15" s="31">
        <v>5169</v>
      </c>
      <c r="AL15" s="31">
        <v>5</v>
      </c>
      <c r="AM15" s="31">
        <v>9</v>
      </c>
      <c r="AN15" s="31">
        <v>133</v>
      </c>
      <c r="AO15" s="31">
        <v>5137</v>
      </c>
      <c r="AP15" s="31"/>
      <c r="AQ15" s="31">
        <v>6</v>
      </c>
      <c r="AR15" s="31">
        <v>26</v>
      </c>
      <c r="AS15" s="31">
        <v>4478</v>
      </c>
      <c r="AT15" s="31">
        <v>31</v>
      </c>
      <c r="AU15" s="31">
        <v>2</v>
      </c>
      <c r="AV15" s="31">
        <v>43</v>
      </c>
      <c r="AW15" s="31">
        <v>3784</v>
      </c>
      <c r="AX15" s="31">
        <v>0</v>
      </c>
      <c r="AY15" s="31">
        <v>0</v>
      </c>
      <c r="AZ15" s="31">
        <v>267</v>
      </c>
      <c r="BA15" s="31">
        <v>3479</v>
      </c>
      <c r="BB15" s="31">
        <v>0</v>
      </c>
      <c r="BC15" s="31">
        <v>4</v>
      </c>
      <c r="BD15" s="31">
        <v>89</v>
      </c>
      <c r="BE15" s="31">
        <v>3633</v>
      </c>
      <c r="BF15" s="31">
        <v>0</v>
      </c>
      <c r="BG15" s="31">
        <v>11</v>
      </c>
      <c r="BH15" s="31">
        <v>415</v>
      </c>
      <c r="BI15" s="31">
        <v>2750</v>
      </c>
      <c r="BJ15" s="31">
        <v>0</v>
      </c>
      <c r="BK15" s="31"/>
      <c r="BL15" s="31">
        <v>8384</v>
      </c>
      <c r="BM15" s="31">
        <v>7188</v>
      </c>
      <c r="BN15" s="31">
        <v>6730</v>
      </c>
      <c r="BO15" s="31">
        <v>6262</v>
      </c>
      <c r="BP15" s="31">
        <v>6434</v>
      </c>
      <c r="BQ15" s="31">
        <v>6069</v>
      </c>
      <c r="BR15" s="31">
        <v>5735</v>
      </c>
      <c r="BS15" s="31">
        <v>5264</v>
      </c>
      <c r="BT15" s="31">
        <v>5279</v>
      </c>
      <c r="BU15" s="31">
        <v>4541</v>
      </c>
      <c r="BV15" s="31">
        <v>3829</v>
      </c>
      <c r="BW15" s="31">
        <v>3746</v>
      </c>
      <c r="BX15" s="31">
        <v>3726</v>
      </c>
      <c r="BY15" s="31">
        <v>3176</v>
      </c>
      <c r="BZ15" s="31">
        <v>101</v>
      </c>
    </row>
    <row r="16" spans="2:78" ht="21" customHeight="1">
      <c r="B16" s="32" t="s">
        <v>234</v>
      </c>
      <c r="C16" s="45" t="s">
        <v>230</v>
      </c>
      <c r="D16" s="28">
        <v>15629</v>
      </c>
      <c r="E16" s="28">
        <v>3984</v>
      </c>
      <c r="F16" s="28">
        <v>20130</v>
      </c>
      <c r="G16" s="28">
        <v>28023</v>
      </c>
      <c r="H16" s="28">
        <v>7232</v>
      </c>
      <c r="I16" s="28">
        <v>13584</v>
      </c>
      <c r="J16" s="28">
        <v>12920</v>
      </c>
      <c r="K16" s="28">
        <v>-15447</v>
      </c>
      <c r="L16" s="31">
        <v>17138</v>
      </c>
      <c r="M16" s="31">
        <v>17063</v>
      </c>
      <c r="N16" s="31">
        <v>4124</v>
      </c>
      <c r="O16" s="31">
        <v>20840</v>
      </c>
      <c r="P16" s="31">
        <v>15841</v>
      </c>
      <c r="Q16" s="31">
        <v>6657</v>
      </c>
      <c r="R16" s="31">
        <v>24295</v>
      </c>
      <c r="S16" s="31">
        <v>25688</v>
      </c>
      <c r="T16" s="31">
        <v>14074</v>
      </c>
      <c r="U16" s="31">
        <v>24396</v>
      </c>
      <c r="V16" s="31">
        <v>10303</v>
      </c>
      <c r="W16" s="31">
        <v>16117</v>
      </c>
      <c r="X16" s="31">
        <v>9952</v>
      </c>
      <c r="Y16" s="31">
        <v>13935</v>
      </c>
      <c r="Z16" s="31">
        <v>4953</v>
      </c>
      <c r="AA16" s="31">
        <v>3259</v>
      </c>
      <c r="AB16" s="31">
        <v>15343</v>
      </c>
      <c r="AC16" s="31">
        <v>33321</v>
      </c>
      <c r="AD16" s="31">
        <v>10667</v>
      </c>
      <c r="AE16" s="31">
        <v>0</v>
      </c>
      <c r="AF16" s="31">
        <v>0</v>
      </c>
      <c r="AG16" s="31">
        <v>0</v>
      </c>
      <c r="AH16" s="31">
        <v>0</v>
      </c>
      <c r="AI16" s="31">
        <v>0</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0</v>
      </c>
      <c r="BG16" s="31">
        <v>0</v>
      </c>
      <c r="BH16" s="31">
        <v>0</v>
      </c>
      <c r="BI16" s="31">
        <v>0</v>
      </c>
      <c r="BJ16" s="31">
        <v>0</v>
      </c>
      <c r="BK16" s="31"/>
      <c r="BL16" s="31">
        <v>61759</v>
      </c>
      <c r="BM16" s="31">
        <v>22878</v>
      </c>
      <c r="BN16" s="31">
        <v>67633</v>
      </c>
      <c r="BO16" s="31">
        <v>74461</v>
      </c>
      <c r="BP16" s="31">
        <v>44957</v>
      </c>
      <c r="BQ16" s="31">
        <v>62590</v>
      </c>
      <c r="BR16" s="31">
        <v>65712</v>
      </c>
      <c r="BS16" s="31">
        <v>0</v>
      </c>
      <c r="BT16" s="31">
        <v>0</v>
      </c>
      <c r="BU16" s="31">
        <v>0</v>
      </c>
      <c r="BV16" s="31">
        <v>0</v>
      </c>
      <c r="BW16" s="31">
        <v>0</v>
      </c>
      <c r="BX16" s="31">
        <v>0</v>
      </c>
      <c r="BY16" s="31">
        <v>0</v>
      </c>
      <c r="BZ16" s="31">
        <v>0</v>
      </c>
    </row>
    <row r="17" spans="2:87">
      <c r="B17" s="33" t="s">
        <v>8</v>
      </c>
      <c r="C17" s="45" t="s">
        <v>44</v>
      </c>
      <c r="D17" s="34" t="s">
        <v>31</v>
      </c>
      <c r="E17" s="34" t="s">
        <v>31</v>
      </c>
      <c r="F17" s="34" t="s">
        <v>31</v>
      </c>
      <c r="G17" s="34">
        <v>0</v>
      </c>
      <c r="H17" s="34" t="s">
        <v>31</v>
      </c>
      <c r="I17" s="34" t="s">
        <v>31</v>
      </c>
      <c r="J17" s="34" t="s">
        <v>31</v>
      </c>
      <c r="K17" s="34" t="s">
        <v>31</v>
      </c>
      <c r="L17" s="34" t="s">
        <v>31</v>
      </c>
      <c r="M17" s="34" t="s">
        <v>31</v>
      </c>
      <c r="N17" s="34" t="s">
        <v>31</v>
      </c>
      <c r="O17" s="34" t="s">
        <v>31</v>
      </c>
      <c r="P17" s="34" t="s">
        <v>31</v>
      </c>
      <c r="Q17" s="34" t="s">
        <v>31</v>
      </c>
      <c r="R17" s="34" t="s">
        <v>31</v>
      </c>
      <c r="S17" s="34" t="s">
        <v>31</v>
      </c>
      <c r="T17" s="34" t="s">
        <v>31</v>
      </c>
      <c r="U17" s="34" t="s">
        <v>31</v>
      </c>
      <c r="V17" s="34" t="s">
        <v>31</v>
      </c>
      <c r="W17" s="34" t="s">
        <v>31</v>
      </c>
      <c r="X17" s="34" t="s">
        <v>31</v>
      </c>
      <c r="Y17" s="34" t="s">
        <v>31</v>
      </c>
      <c r="Z17" s="34" t="s">
        <v>31</v>
      </c>
      <c r="AA17" s="34" t="s">
        <v>31</v>
      </c>
      <c r="AB17" s="34" t="s">
        <v>31</v>
      </c>
      <c r="AC17" s="34" t="s">
        <v>31</v>
      </c>
      <c r="AD17" s="34" t="s">
        <v>31</v>
      </c>
      <c r="AE17" s="34">
        <v>20071</v>
      </c>
      <c r="AF17" s="34">
        <v>18796</v>
      </c>
      <c r="AG17" s="34">
        <v>18777</v>
      </c>
      <c r="AH17" s="34">
        <v>8068</v>
      </c>
      <c r="AI17" s="34">
        <v>30316</v>
      </c>
      <c r="AJ17" s="34">
        <v>18855</v>
      </c>
      <c r="AK17" s="34">
        <v>5796</v>
      </c>
      <c r="AL17" s="34">
        <v>15013</v>
      </c>
      <c r="AM17" s="34">
        <v>35492</v>
      </c>
      <c r="AN17" s="34">
        <v>17370</v>
      </c>
      <c r="AO17" s="34">
        <v>-542</v>
      </c>
      <c r="AP17" s="34">
        <v>-1</v>
      </c>
      <c r="AQ17" s="34">
        <v>33841</v>
      </c>
      <c r="AR17" s="34">
        <v>26450</v>
      </c>
      <c r="AS17" s="34">
        <v>12298</v>
      </c>
      <c r="AT17" s="34">
        <v>5439</v>
      </c>
      <c r="AU17" s="34">
        <v>26503</v>
      </c>
      <c r="AV17" s="34">
        <v>9441</v>
      </c>
      <c r="AW17" s="34">
        <v>22505</v>
      </c>
      <c r="AX17" s="34">
        <v>9911</v>
      </c>
      <c r="AY17" s="34">
        <v>8764</v>
      </c>
      <c r="AZ17" s="34">
        <v>8440</v>
      </c>
      <c r="BA17" s="34">
        <v>6268</v>
      </c>
      <c r="BB17" s="34">
        <v>8568</v>
      </c>
      <c r="BC17" s="34">
        <v>12969</v>
      </c>
      <c r="BD17" s="34">
        <v>35787</v>
      </c>
      <c r="BE17" s="34">
        <v>14183</v>
      </c>
      <c r="BF17" s="34">
        <v>11971</v>
      </c>
      <c r="BG17" s="34">
        <v>13458</v>
      </c>
      <c r="BH17" s="34">
        <v>9913</v>
      </c>
      <c r="BI17" s="34">
        <v>11547</v>
      </c>
      <c r="BJ17" s="34">
        <v>11799</v>
      </c>
      <c r="BK17" s="34"/>
      <c r="BL17" s="34">
        <v>0</v>
      </c>
      <c r="BM17" s="34">
        <v>0</v>
      </c>
      <c r="BN17" s="34">
        <v>0</v>
      </c>
      <c r="BO17" s="34">
        <v>0</v>
      </c>
      <c r="BP17" s="34">
        <v>0</v>
      </c>
      <c r="BQ17" s="34">
        <v>0</v>
      </c>
      <c r="BR17" s="34">
        <v>0</v>
      </c>
      <c r="BS17" s="34">
        <v>69980</v>
      </c>
      <c r="BT17" s="34">
        <v>52319</v>
      </c>
      <c r="BU17" s="34">
        <v>78028</v>
      </c>
      <c r="BV17" s="34">
        <v>68360</v>
      </c>
      <c r="BW17" s="34">
        <v>32040</v>
      </c>
      <c r="BX17" s="34">
        <v>74910</v>
      </c>
      <c r="BY17" s="34">
        <v>46717</v>
      </c>
      <c r="BZ17" s="34">
        <v>41514</v>
      </c>
    </row>
    <row r="18" spans="2:87">
      <c r="B18" s="19" t="s">
        <v>226</v>
      </c>
      <c r="C18" s="45" t="s">
        <v>45</v>
      </c>
      <c r="D18" s="34" t="s">
        <v>31</v>
      </c>
      <c r="E18" s="28">
        <v>29</v>
      </c>
      <c r="F18" s="28" t="s">
        <v>31</v>
      </c>
      <c r="G18" s="28">
        <v>0</v>
      </c>
      <c r="H18" s="28" t="s">
        <v>31</v>
      </c>
      <c r="I18" s="28" t="s">
        <v>31</v>
      </c>
      <c r="J18" s="28" t="s">
        <v>31</v>
      </c>
      <c r="K18" s="28" t="s">
        <v>31</v>
      </c>
      <c r="L18" s="28" t="s">
        <v>31</v>
      </c>
      <c r="M18" s="28" t="s">
        <v>31</v>
      </c>
      <c r="N18" s="28" t="s">
        <v>31</v>
      </c>
      <c r="O18" s="28" t="s">
        <v>31</v>
      </c>
      <c r="P18" s="28" t="s">
        <v>31</v>
      </c>
      <c r="Q18" s="28" t="s">
        <v>31</v>
      </c>
      <c r="R18" s="28" t="s">
        <v>31</v>
      </c>
      <c r="S18" s="28" t="s">
        <v>31</v>
      </c>
      <c r="T18" s="28">
        <v>513</v>
      </c>
      <c r="U18" s="28">
        <v>3039</v>
      </c>
      <c r="V18" s="28">
        <v>687</v>
      </c>
      <c r="W18" s="28" t="s">
        <v>31</v>
      </c>
      <c r="X18" s="28">
        <v>-9</v>
      </c>
      <c r="Y18" s="28">
        <v>290</v>
      </c>
      <c r="Z18" s="28">
        <v>301</v>
      </c>
      <c r="AA18" s="28">
        <v>-1</v>
      </c>
      <c r="AB18" s="28">
        <v>523</v>
      </c>
      <c r="AC18" s="28">
        <v>1711</v>
      </c>
      <c r="AD18" s="28">
        <v>-67</v>
      </c>
      <c r="AE18" s="28">
        <v>-50</v>
      </c>
      <c r="AF18" s="28">
        <v>22</v>
      </c>
      <c r="AG18" s="28">
        <v>0</v>
      </c>
      <c r="AH18" s="28">
        <v>6816</v>
      </c>
      <c r="AI18" s="28">
        <v>-186</v>
      </c>
      <c r="AJ18" s="28">
        <v>8</v>
      </c>
      <c r="AK18" s="28">
        <v>4392</v>
      </c>
      <c r="AL18" s="28">
        <v>0</v>
      </c>
      <c r="AM18" s="28">
        <v>5909</v>
      </c>
      <c r="AN18" s="28">
        <v>1496</v>
      </c>
      <c r="AO18" s="28">
        <v>372</v>
      </c>
      <c r="AP18" s="28">
        <v>10004</v>
      </c>
      <c r="AQ18" s="28">
        <v>10467</v>
      </c>
      <c r="AR18" s="28">
        <v>7148</v>
      </c>
      <c r="AS18" s="28">
        <v>16433</v>
      </c>
      <c r="AT18" s="28">
        <v>882</v>
      </c>
      <c r="AU18" s="28">
        <v>2487</v>
      </c>
      <c r="AV18" s="28">
        <v>2633</v>
      </c>
      <c r="AW18" s="28">
        <v>7515</v>
      </c>
      <c r="AX18" s="28">
        <v>7385</v>
      </c>
      <c r="AY18" s="28">
        <v>8057</v>
      </c>
      <c r="AZ18" s="28">
        <v>5390</v>
      </c>
      <c r="BA18" s="28">
        <v>12654</v>
      </c>
      <c r="BB18" s="28">
        <v>970</v>
      </c>
      <c r="BC18" s="28">
        <v>-1207</v>
      </c>
      <c r="BD18" s="28">
        <v>5542</v>
      </c>
      <c r="BE18" s="28">
        <v>-200</v>
      </c>
      <c r="BF18" s="28">
        <v>330</v>
      </c>
      <c r="BG18" s="28">
        <v>-488</v>
      </c>
      <c r="BH18" s="28">
        <v>-1255</v>
      </c>
      <c r="BI18" s="28">
        <v>3780</v>
      </c>
      <c r="BJ18" s="28">
        <v>1750</v>
      </c>
      <c r="BK18" s="28"/>
      <c r="BL18" s="34">
        <v>0</v>
      </c>
      <c r="BM18" s="34">
        <v>0</v>
      </c>
      <c r="BN18" s="28">
        <v>197</v>
      </c>
      <c r="BO18" s="28">
        <v>4239</v>
      </c>
      <c r="BP18" s="28">
        <v>582</v>
      </c>
      <c r="BQ18" s="28">
        <v>2166</v>
      </c>
      <c r="BR18" s="28">
        <v>6788</v>
      </c>
      <c r="BS18" s="28">
        <v>4214</v>
      </c>
      <c r="BT18" s="28">
        <v>17781</v>
      </c>
      <c r="BU18" s="28">
        <v>34930</v>
      </c>
      <c r="BV18" s="28">
        <v>20020</v>
      </c>
      <c r="BW18" s="28">
        <v>27071</v>
      </c>
      <c r="BX18" s="28">
        <v>4465</v>
      </c>
      <c r="BY18" s="28">
        <v>3787</v>
      </c>
      <c r="BZ18" s="28">
        <v>-2347</v>
      </c>
    </row>
    <row r="19" spans="2:87">
      <c r="B19" s="19" t="s">
        <v>83</v>
      </c>
      <c r="C19" s="45" t="s">
        <v>93</v>
      </c>
      <c r="D19" s="28">
        <v>-492</v>
      </c>
      <c r="E19" s="28">
        <v>-651</v>
      </c>
      <c r="F19" s="28">
        <v>-311</v>
      </c>
      <c r="G19" s="28">
        <v>-841</v>
      </c>
      <c r="H19" s="28">
        <v>55</v>
      </c>
      <c r="I19" s="28">
        <v>-779</v>
      </c>
      <c r="J19" s="28">
        <v>-463</v>
      </c>
      <c r="K19" s="28">
        <v>-493</v>
      </c>
      <c r="L19" s="28">
        <v>187</v>
      </c>
      <c r="M19" s="28">
        <v>753</v>
      </c>
      <c r="N19" s="28">
        <v>-328</v>
      </c>
      <c r="O19" s="28">
        <v>471</v>
      </c>
      <c r="P19" s="28">
        <v>65</v>
      </c>
      <c r="Q19" s="28">
        <v>-112</v>
      </c>
      <c r="R19" s="28">
        <v>340</v>
      </c>
      <c r="S19" s="28">
        <v>-481</v>
      </c>
      <c r="T19" s="28">
        <v>-1585</v>
      </c>
      <c r="U19" s="28">
        <v>-305</v>
      </c>
      <c r="V19" s="28">
        <v>333</v>
      </c>
      <c r="W19" s="28">
        <v>147</v>
      </c>
      <c r="X19" s="28">
        <v>-325</v>
      </c>
      <c r="Y19" s="28">
        <v>17</v>
      </c>
      <c r="Z19" s="28">
        <v>119</v>
      </c>
      <c r="AA19" s="28">
        <v>-108</v>
      </c>
      <c r="AB19" s="28">
        <v>588</v>
      </c>
      <c r="AC19" s="28">
        <v>344</v>
      </c>
      <c r="AD19" s="28">
        <v>489</v>
      </c>
      <c r="AE19" s="28">
        <v>512</v>
      </c>
      <c r="AF19" s="28">
        <v>836</v>
      </c>
      <c r="AG19" s="28">
        <v>410</v>
      </c>
      <c r="AH19" s="28">
        <v>838</v>
      </c>
      <c r="AI19" s="28">
        <v>1497</v>
      </c>
      <c r="AJ19" s="28">
        <v>1196</v>
      </c>
      <c r="AK19" s="28">
        <v>828</v>
      </c>
      <c r="AL19" s="28">
        <v>300</v>
      </c>
      <c r="AM19" s="28">
        <v>-399</v>
      </c>
      <c r="AN19" s="28">
        <v>-280</v>
      </c>
      <c r="AO19" s="28">
        <v>518</v>
      </c>
      <c r="AP19" s="28">
        <v>868</v>
      </c>
      <c r="AQ19" s="28">
        <v>-451</v>
      </c>
      <c r="AR19" s="28">
        <v>-391</v>
      </c>
      <c r="AS19" s="28">
        <v>-669</v>
      </c>
      <c r="AT19" s="28">
        <v>117</v>
      </c>
      <c r="AU19" s="28">
        <v>-218</v>
      </c>
      <c r="AV19" s="28">
        <v>-63</v>
      </c>
      <c r="AW19" s="28">
        <v>298</v>
      </c>
      <c r="AX19" s="28">
        <v>-162</v>
      </c>
      <c r="AY19" s="28">
        <v>-1574</v>
      </c>
      <c r="AZ19" s="28">
        <v>-528</v>
      </c>
      <c r="BA19" s="28"/>
      <c r="BB19" s="28"/>
      <c r="BC19" s="28"/>
      <c r="BD19" s="28"/>
      <c r="BE19" s="28"/>
      <c r="BF19" s="28"/>
      <c r="BG19" s="28"/>
      <c r="BH19" s="28"/>
      <c r="BI19" s="28"/>
      <c r="BJ19" s="28"/>
      <c r="BK19" s="28"/>
      <c r="BL19" s="28">
        <v>-2028</v>
      </c>
      <c r="BM19" s="28">
        <v>119</v>
      </c>
      <c r="BN19" s="28">
        <v>764</v>
      </c>
      <c r="BO19" s="28">
        <v>-2038</v>
      </c>
      <c r="BP19" s="28">
        <v>-42</v>
      </c>
      <c r="BQ19" s="28">
        <v>1313</v>
      </c>
      <c r="BR19" s="28">
        <v>2596</v>
      </c>
      <c r="BS19" s="28">
        <v>3821</v>
      </c>
      <c r="BT19" s="28">
        <v>707</v>
      </c>
      <c r="BU19" s="28">
        <v>-1394</v>
      </c>
      <c r="BV19" s="28">
        <v>-145</v>
      </c>
      <c r="BW19" s="28">
        <v>-2102</v>
      </c>
      <c r="BX19" s="28">
        <v>0</v>
      </c>
      <c r="BY19" s="28">
        <v>0</v>
      </c>
      <c r="BZ19" s="28">
        <v>0</v>
      </c>
    </row>
    <row r="20" spans="2:87">
      <c r="B20" s="19" t="s">
        <v>221</v>
      </c>
      <c r="C20" s="45" t="s">
        <v>46</v>
      </c>
      <c r="D20" s="28">
        <v>3250</v>
      </c>
      <c r="E20" s="28">
        <v>6976</v>
      </c>
      <c r="F20" s="28">
        <v>-619</v>
      </c>
      <c r="G20" s="28">
        <v>-9810</v>
      </c>
      <c r="H20" s="28">
        <v>19349</v>
      </c>
      <c r="I20" s="28">
        <v>-4170</v>
      </c>
      <c r="J20" s="28">
        <v>4519</v>
      </c>
      <c r="K20" s="28">
        <v>-788</v>
      </c>
      <c r="L20" s="28">
        <v>16339</v>
      </c>
      <c r="M20" s="28">
        <v>13568</v>
      </c>
      <c r="N20" s="28">
        <v>7771</v>
      </c>
      <c r="O20" s="28">
        <v>5649</v>
      </c>
      <c r="P20" s="28">
        <v>6257</v>
      </c>
      <c r="Q20" s="28">
        <v>12175</v>
      </c>
      <c r="R20" s="28">
        <v>1219</v>
      </c>
      <c r="S20" s="28">
        <v>6907</v>
      </c>
      <c r="T20" s="28">
        <v>7802</v>
      </c>
      <c r="U20" s="28">
        <v>-3670</v>
      </c>
      <c r="V20" s="28">
        <v>15357</v>
      </c>
      <c r="W20" s="28">
        <v>-778</v>
      </c>
      <c r="X20" s="28">
        <v>9419</v>
      </c>
      <c r="Y20" s="28">
        <v>2449</v>
      </c>
      <c r="Z20" s="28">
        <v>5413</v>
      </c>
      <c r="AA20" s="28">
        <v>8206</v>
      </c>
      <c r="AB20" s="28">
        <v>1559</v>
      </c>
      <c r="AC20" s="28">
        <v>7828</v>
      </c>
      <c r="AD20" s="28">
        <v>6658</v>
      </c>
      <c r="AE20" s="28">
        <v>9398</v>
      </c>
      <c r="AF20" s="28">
        <v>2985</v>
      </c>
      <c r="AG20" s="28">
        <v>3391</v>
      </c>
      <c r="AH20" s="28">
        <v>7439</v>
      </c>
      <c r="AI20" s="28">
        <v>3707</v>
      </c>
      <c r="AJ20" s="28">
        <v>4644</v>
      </c>
      <c r="AK20" s="28">
        <v>8972</v>
      </c>
      <c r="AL20" s="28">
        <v>2603</v>
      </c>
      <c r="AM20" s="28">
        <v>-1830</v>
      </c>
      <c r="AN20" s="28">
        <v>2403</v>
      </c>
      <c r="AO20" s="28">
        <v>23491</v>
      </c>
      <c r="AP20" s="28">
        <v>11636</v>
      </c>
      <c r="AQ20" s="28">
        <v>4184</v>
      </c>
      <c r="AR20" s="28">
        <v>5844</v>
      </c>
      <c r="AS20" s="28">
        <v>6224</v>
      </c>
      <c r="AT20" s="28">
        <v>8223</v>
      </c>
      <c r="AU20" s="28">
        <v>3911</v>
      </c>
      <c r="AV20" s="28">
        <v>6223</v>
      </c>
      <c r="AW20" s="28">
        <v>5695</v>
      </c>
      <c r="AX20" s="28">
        <v>5040</v>
      </c>
      <c r="AY20" s="28">
        <v>5704</v>
      </c>
      <c r="AZ20" s="28">
        <v>2825</v>
      </c>
      <c r="BA20" s="28">
        <v>10944</v>
      </c>
      <c r="BB20" s="28">
        <v>2643</v>
      </c>
      <c r="BC20" s="28">
        <v>10968</v>
      </c>
      <c r="BD20" s="28">
        <v>5582</v>
      </c>
      <c r="BE20" s="28">
        <v>8807</v>
      </c>
      <c r="BF20" s="28">
        <v>4992</v>
      </c>
      <c r="BG20" s="28">
        <v>11789</v>
      </c>
      <c r="BH20" s="28">
        <v>10067</v>
      </c>
      <c r="BI20" s="28">
        <v>19394</v>
      </c>
      <c r="BJ20" s="28">
        <v>5666</v>
      </c>
      <c r="BK20" s="28"/>
      <c r="BL20" s="28">
        <v>9888</v>
      </c>
      <c r="BM20" s="28">
        <v>36890</v>
      </c>
      <c r="BN20" s="28">
        <v>25300</v>
      </c>
      <c r="BO20" s="28">
        <v>26396</v>
      </c>
      <c r="BP20" s="28">
        <v>16503</v>
      </c>
      <c r="BQ20" s="28">
        <v>24251</v>
      </c>
      <c r="BR20" s="28">
        <v>23213</v>
      </c>
      <c r="BS20" s="28">
        <v>19926</v>
      </c>
      <c r="BT20" s="28">
        <v>35700</v>
      </c>
      <c r="BU20" s="28">
        <v>24475</v>
      </c>
      <c r="BV20" s="28">
        <v>20869</v>
      </c>
      <c r="BW20" s="28">
        <v>22116</v>
      </c>
      <c r="BX20" s="28">
        <v>30349</v>
      </c>
      <c r="BY20" s="28">
        <v>46916</v>
      </c>
      <c r="BZ20" s="28">
        <v>28380</v>
      </c>
    </row>
    <row r="21" spans="2:87">
      <c r="B21" s="19" t="s">
        <v>9</v>
      </c>
      <c r="C21" s="45" t="s">
        <v>36</v>
      </c>
      <c r="D21" s="28">
        <v>7362</v>
      </c>
      <c r="E21" s="28">
        <v>11241</v>
      </c>
      <c r="F21" s="28">
        <v>10596</v>
      </c>
      <c r="G21" s="28">
        <v>34298</v>
      </c>
      <c r="H21" s="28">
        <v>7561</v>
      </c>
      <c r="I21" s="28">
        <v>10462</v>
      </c>
      <c r="J21" s="28">
        <v>13000</v>
      </c>
      <c r="K21" s="28">
        <v>14813</v>
      </c>
      <c r="L21" s="28">
        <v>6625</v>
      </c>
      <c r="M21" s="28">
        <v>9303</v>
      </c>
      <c r="N21" s="28">
        <v>10407</v>
      </c>
      <c r="O21" s="28">
        <v>8634</v>
      </c>
      <c r="P21" s="28">
        <v>11775</v>
      </c>
      <c r="Q21" s="28">
        <v>7219</v>
      </c>
      <c r="R21" s="28">
        <v>7455</v>
      </c>
      <c r="S21" s="28">
        <v>4138</v>
      </c>
      <c r="T21" s="28">
        <v>3507</v>
      </c>
      <c r="U21" s="28">
        <v>6013</v>
      </c>
      <c r="V21" s="28">
        <v>6965</v>
      </c>
      <c r="W21" s="28">
        <v>12419</v>
      </c>
      <c r="X21" s="28">
        <v>3301</v>
      </c>
      <c r="Y21" s="28">
        <v>6475</v>
      </c>
      <c r="Z21" s="28">
        <v>5355</v>
      </c>
      <c r="AA21" s="28">
        <v>8438</v>
      </c>
      <c r="AB21" s="28">
        <v>6950</v>
      </c>
      <c r="AC21" s="28">
        <v>2828</v>
      </c>
      <c r="AD21" s="28">
        <v>4922</v>
      </c>
      <c r="AE21" s="28">
        <v>4014</v>
      </c>
      <c r="AF21" s="28">
        <v>2757</v>
      </c>
      <c r="AG21" s="28">
        <v>5032</v>
      </c>
      <c r="AH21" s="28">
        <v>5259</v>
      </c>
      <c r="AI21" s="28">
        <v>7095</v>
      </c>
      <c r="AJ21" s="28">
        <v>489</v>
      </c>
      <c r="AK21" s="28">
        <v>2443</v>
      </c>
      <c r="AL21" s="28">
        <v>3128</v>
      </c>
      <c r="AM21" s="28">
        <v>-142</v>
      </c>
      <c r="AN21" s="28">
        <v>3576</v>
      </c>
      <c r="AO21" s="28">
        <v>13684</v>
      </c>
      <c r="AP21" s="28">
        <v>4103</v>
      </c>
      <c r="AQ21" s="28">
        <v>2729</v>
      </c>
      <c r="AR21" s="28">
        <v>4458</v>
      </c>
      <c r="AS21" s="28">
        <v>4725</v>
      </c>
      <c r="AT21" s="28">
        <v>2316</v>
      </c>
      <c r="AU21" s="28">
        <v>7250</v>
      </c>
      <c r="AV21" s="28">
        <v>3858</v>
      </c>
      <c r="AW21" s="28">
        <v>3641</v>
      </c>
      <c r="AX21" s="28">
        <v>1982</v>
      </c>
      <c r="AY21" s="28">
        <v>2297</v>
      </c>
      <c r="AZ21" s="28">
        <v>1959</v>
      </c>
      <c r="BA21" s="28">
        <v>818</v>
      </c>
      <c r="BB21" s="28">
        <v>3558</v>
      </c>
      <c r="BC21" s="28">
        <v>1256</v>
      </c>
      <c r="BD21" s="28">
        <v>1496</v>
      </c>
      <c r="BE21" s="28">
        <v>1549</v>
      </c>
      <c r="BF21" s="28">
        <v>4002</v>
      </c>
      <c r="BG21" s="28">
        <v>1036</v>
      </c>
      <c r="BH21" s="28">
        <v>4055</v>
      </c>
      <c r="BI21" s="28">
        <v>2802</v>
      </c>
      <c r="BJ21" s="28">
        <v>1483</v>
      </c>
      <c r="BK21" s="28"/>
      <c r="BL21" s="28">
        <v>65321</v>
      </c>
      <c r="BM21" s="28">
        <v>41148</v>
      </c>
      <c r="BN21" s="28">
        <v>35083</v>
      </c>
      <c r="BO21" s="28">
        <v>20623</v>
      </c>
      <c r="BP21" s="28">
        <v>27550</v>
      </c>
      <c r="BQ21" s="28">
        <v>23138</v>
      </c>
      <c r="BR21" s="28">
        <v>17062</v>
      </c>
      <c r="BS21" s="28">
        <v>13155</v>
      </c>
      <c r="BT21" s="28">
        <v>21221</v>
      </c>
      <c r="BU21" s="28">
        <v>14228</v>
      </c>
      <c r="BV21" s="28">
        <v>16731</v>
      </c>
      <c r="BW21" s="28">
        <v>6493</v>
      </c>
      <c r="BX21" s="28">
        <v>8303</v>
      </c>
      <c r="BY21" s="28">
        <v>9376</v>
      </c>
      <c r="BZ21" s="28">
        <v>14079</v>
      </c>
    </row>
    <row r="22" spans="2:87" ht="16" customHeight="1">
      <c r="B22" s="19" t="s">
        <v>277</v>
      </c>
      <c r="C22" s="45" t="s">
        <v>278</v>
      </c>
      <c r="D22" s="28">
        <v>-14226</v>
      </c>
      <c r="E22" s="28">
        <v>-33275</v>
      </c>
      <c r="F22" s="28">
        <v>-12788</v>
      </c>
      <c r="G22" s="28">
        <v>-42909</v>
      </c>
      <c r="H22" s="28">
        <v>-11273</v>
      </c>
      <c r="I22" s="28">
        <v>-9094</v>
      </c>
      <c r="J22" s="28">
        <v>-13509</v>
      </c>
      <c r="K22" s="28">
        <v>-16571</v>
      </c>
      <c r="L22" s="28">
        <v>-12684</v>
      </c>
      <c r="M22" s="28">
        <v>-13219</v>
      </c>
      <c r="N22" s="28">
        <v>-13223</v>
      </c>
      <c r="O22" s="28">
        <v>-17129</v>
      </c>
      <c r="P22" s="28">
        <v>-799</v>
      </c>
      <c r="Q22" s="28">
        <v>-19051</v>
      </c>
      <c r="R22" s="28">
        <v>-6819</v>
      </c>
      <c r="S22" s="28">
        <v>-8867</v>
      </c>
      <c r="T22" s="28">
        <v>-5019</v>
      </c>
      <c r="U22" s="28">
        <v>-8119</v>
      </c>
      <c r="V22" s="28">
        <v>-6081</v>
      </c>
      <c r="W22" s="28">
        <v>-25262</v>
      </c>
      <c r="X22" s="28">
        <v>-3399</v>
      </c>
      <c r="Y22" s="28">
        <v>-5281</v>
      </c>
      <c r="Z22" s="28">
        <v>-4324</v>
      </c>
      <c r="AA22" s="28">
        <f>+BQ22-AB22-AC22-AD22</f>
        <v>-8384</v>
      </c>
      <c r="AB22" s="28">
        <v>-1254</v>
      </c>
      <c r="AC22" s="28">
        <v>-7539</v>
      </c>
      <c r="AD22" s="28">
        <v>-4499</v>
      </c>
      <c r="AE22" s="28">
        <v>-7951</v>
      </c>
      <c r="AF22" s="28">
        <v>-5537</v>
      </c>
      <c r="AG22" s="28">
        <v>-6325</v>
      </c>
      <c r="AH22" s="28">
        <v>-4121</v>
      </c>
      <c r="AI22" s="28">
        <v>-15267</v>
      </c>
      <c r="AJ22" s="28">
        <v>-2663</v>
      </c>
      <c r="AK22" s="28">
        <v>-2812</v>
      </c>
      <c r="AL22" s="28">
        <v>-3116</v>
      </c>
      <c r="AM22" s="28">
        <v>-8470</v>
      </c>
      <c r="AN22" s="28">
        <v>-1909</v>
      </c>
      <c r="AO22" s="28">
        <v>-5749</v>
      </c>
      <c r="AP22" s="28">
        <v>-2647</v>
      </c>
      <c r="AQ22" s="28">
        <v>-8642</v>
      </c>
      <c r="AR22" s="28">
        <v>-4810</v>
      </c>
      <c r="AS22" s="28">
        <v>-2464</v>
      </c>
      <c r="AT22" s="28">
        <v>-4392</v>
      </c>
      <c r="AU22" s="28">
        <v>-4391</v>
      </c>
      <c r="AV22" s="28">
        <v>-1777</v>
      </c>
      <c r="AW22" s="28">
        <v>-7226</v>
      </c>
      <c r="AX22" s="28">
        <v>-3296</v>
      </c>
      <c r="AY22" s="28">
        <v>-1566</v>
      </c>
      <c r="AZ22" s="28">
        <v>-3672</v>
      </c>
      <c r="BA22" s="28">
        <v>-4083</v>
      </c>
      <c r="BB22" s="28">
        <v>-2570</v>
      </c>
      <c r="BC22" s="28">
        <v>-648</v>
      </c>
      <c r="BD22" s="28">
        <v>-6348</v>
      </c>
      <c r="BE22" s="28">
        <v>-1318</v>
      </c>
      <c r="BF22" s="28">
        <v>-1545</v>
      </c>
      <c r="BG22" s="28">
        <v>-3448</v>
      </c>
      <c r="BH22" s="28">
        <v>-5707</v>
      </c>
      <c r="BI22" s="28">
        <v>-2021</v>
      </c>
      <c r="BJ22" s="28">
        <v>-1371</v>
      </c>
      <c r="BK22" s="28"/>
      <c r="BL22" s="28">
        <v>-76785</v>
      </c>
      <c r="BM22" s="28">
        <v>-55697</v>
      </c>
      <c r="BN22" s="28">
        <v>-43798</v>
      </c>
      <c r="BO22" s="28">
        <v>-28091</v>
      </c>
      <c r="BP22" s="28">
        <v>-17045</v>
      </c>
      <c r="BQ22" s="28">
        <v>-21676</v>
      </c>
      <c r="BR22" s="28">
        <v>-23934</v>
      </c>
      <c r="BS22" s="28">
        <v>-23858</v>
      </c>
      <c r="BT22" s="28">
        <v>-18775</v>
      </c>
      <c r="BU22" s="28">
        <v>-20308</v>
      </c>
      <c r="BV22" s="28">
        <v>-16690</v>
      </c>
      <c r="BW22" s="28">
        <v>-13613</v>
      </c>
      <c r="BX22" s="28">
        <v>-9859</v>
      </c>
      <c r="BY22" s="28">
        <v>-12547</v>
      </c>
      <c r="BZ22" s="28">
        <v>-7894</v>
      </c>
    </row>
    <row r="23" spans="2:87" ht="21.65" customHeight="1">
      <c r="B23" s="19" t="s">
        <v>275</v>
      </c>
      <c r="C23" s="45" t="s">
        <v>276</v>
      </c>
      <c r="D23" s="28">
        <v>-71517</v>
      </c>
      <c r="E23" s="28">
        <v>-57083</v>
      </c>
      <c r="F23" s="28">
        <v>-50440</v>
      </c>
      <c r="G23" s="28">
        <v>-47400</v>
      </c>
      <c r="H23" s="28">
        <v>-75218</v>
      </c>
      <c r="I23" s="28">
        <v>-118637</v>
      </c>
      <c r="J23" s="28">
        <v>-43156</v>
      </c>
      <c r="K23" s="28">
        <v>-126716</v>
      </c>
      <c r="L23" s="28">
        <v>-12607</v>
      </c>
      <c r="M23" s="28">
        <v>-3942</v>
      </c>
      <c r="N23" s="28">
        <v>-1041</v>
      </c>
      <c r="O23" s="28">
        <v>-20768</v>
      </c>
      <c r="P23" s="28">
        <v>9035</v>
      </c>
      <c r="Q23" s="28">
        <v>-9050</v>
      </c>
      <c r="R23" s="28" t="s">
        <v>31</v>
      </c>
      <c r="S23" s="28">
        <v>-342474</v>
      </c>
      <c r="T23" s="28">
        <v>-1994</v>
      </c>
      <c r="U23" s="28">
        <v>-5325</v>
      </c>
      <c r="V23" s="28">
        <v>-3228</v>
      </c>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v>-284411</v>
      </c>
      <c r="BM23" s="28">
        <v>-144306</v>
      </c>
      <c r="BN23" s="28">
        <v>-20783</v>
      </c>
      <c r="BO23" s="28">
        <v>-353021</v>
      </c>
      <c r="BP23" s="28">
        <v>-21221</v>
      </c>
      <c r="BQ23" s="28"/>
      <c r="BR23" s="28"/>
      <c r="BS23" s="28"/>
      <c r="BT23" s="28"/>
      <c r="BU23" s="28"/>
      <c r="BV23" s="28"/>
      <c r="BW23" s="28"/>
      <c r="BX23" s="28"/>
      <c r="BY23" s="28"/>
      <c r="BZ23" s="28"/>
    </row>
    <row r="24" spans="2:87" ht="16.5" customHeight="1">
      <c r="B24" s="19" t="s">
        <v>239</v>
      </c>
      <c r="C24" s="45" t="s">
        <v>240</v>
      </c>
      <c r="D24" s="28">
        <v>25</v>
      </c>
      <c r="E24" s="31">
        <v>106</v>
      </c>
      <c r="F24" s="31">
        <v>203</v>
      </c>
      <c r="G24" s="31">
        <v>467</v>
      </c>
      <c r="H24" s="31">
        <v>0</v>
      </c>
      <c r="I24" s="31">
        <v>24</v>
      </c>
      <c r="J24" s="31">
        <v>547</v>
      </c>
      <c r="K24" s="31">
        <v>2070</v>
      </c>
      <c r="L24" s="31">
        <v>0</v>
      </c>
      <c r="M24" s="31">
        <v>0</v>
      </c>
      <c r="N24" s="31">
        <v>0</v>
      </c>
      <c r="O24" s="31">
        <v>0</v>
      </c>
      <c r="P24" s="31">
        <v>0</v>
      </c>
      <c r="Q24" s="31">
        <v>0</v>
      </c>
      <c r="R24" s="31">
        <v>0</v>
      </c>
      <c r="S24" s="31">
        <v>0</v>
      </c>
      <c r="T24" s="31">
        <v>0</v>
      </c>
      <c r="U24" s="31">
        <v>0</v>
      </c>
      <c r="V24" s="31">
        <v>0</v>
      </c>
      <c r="W24" s="31">
        <v>0</v>
      </c>
      <c r="X24" s="31">
        <v>0</v>
      </c>
      <c r="Y24" s="31">
        <v>0</v>
      </c>
      <c r="Z24" s="31">
        <v>0</v>
      </c>
      <c r="AA24" s="31">
        <v>-460</v>
      </c>
      <c r="AB24" s="31">
        <v>122</v>
      </c>
      <c r="AC24" s="31">
        <v>-136</v>
      </c>
      <c r="AD24" s="31">
        <v>474</v>
      </c>
      <c r="AE24" s="31">
        <v>0</v>
      </c>
      <c r="AF24" s="31">
        <v>0</v>
      </c>
      <c r="AG24" s="31">
        <v>0</v>
      </c>
      <c r="AH24" s="31">
        <v>0</v>
      </c>
      <c r="AI24" s="31">
        <v>0</v>
      </c>
      <c r="AJ24" s="31">
        <v>0</v>
      </c>
      <c r="AK24" s="31">
        <v>0</v>
      </c>
      <c r="AL24" s="31">
        <v>0</v>
      </c>
      <c r="AM24" s="31">
        <v>0</v>
      </c>
      <c r="AN24" s="31">
        <v>0</v>
      </c>
      <c r="AO24" s="31">
        <v>0</v>
      </c>
      <c r="AP24" s="31">
        <v>0</v>
      </c>
      <c r="AQ24" s="31">
        <v>0</v>
      </c>
      <c r="AR24" s="31">
        <v>0</v>
      </c>
      <c r="AS24" s="31">
        <v>0</v>
      </c>
      <c r="AT24" s="31">
        <v>0</v>
      </c>
      <c r="AU24" s="31">
        <v>0</v>
      </c>
      <c r="AV24" s="31">
        <v>0</v>
      </c>
      <c r="AW24" s="31">
        <v>0</v>
      </c>
      <c r="AX24" s="31">
        <v>0</v>
      </c>
      <c r="AY24" s="31">
        <v>0</v>
      </c>
      <c r="AZ24" s="31">
        <v>0</v>
      </c>
      <c r="BA24" s="31">
        <v>0</v>
      </c>
      <c r="BB24" s="31">
        <v>0</v>
      </c>
      <c r="BC24" s="31">
        <v>0</v>
      </c>
      <c r="BD24" s="31">
        <v>0</v>
      </c>
      <c r="BE24" s="31">
        <v>0</v>
      </c>
      <c r="BF24" s="31">
        <v>0</v>
      </c>
      <c r="BG24" s="31">
        <v>0</v>
      </c>
      <c r="BH24" s="31">
        <v>0</v>
      </c>
      <c r="BI24" s="31">
        <v>0</v>
      </c>
      <c r="BJ24" s="31">
        <v>0</v>
      </c>
      <c r="BK24" s="31"/>
      <c r="BL24" s="31">
        <v>1038</v>
      </c>
      <c r="BM24" s="31">
        <v>2070</v>
      </c>
      <c r="BN24" s="31">
        <v>0</v>
      </c>
      <c r="BO24" s="31">
        <v>0</v>
      </c>
      <c r="BP24" s="31">
        <v>0</v>
      </c>
      <c r="BQ24" s="31">
        <v>0</v>
      </c>
      <c r="BR24" s="31">
        <v>0</v>
      </c>
      <c r="BS24" s="31">
        <v>0</v>
      </c>
      <c r="BT24" s="31">
        <v>0</v>
      </c>
      <c r="BU24" s="31">
        <v>0</v>
      </c>
      <c r="BV24" s="31">
        <v>0</v>
      </c>
      <c r="BW24" s="31">
        <v>0</v>
      </c>
      <c r="BX24" s="31">
        <v>0</v>
      </c>
      <c r="BY24" s="31">
        <v>0</v>
      </c>
      <c r="BZ24" s="31">
        <v>0</v>
      </c>
    </row>
    <row r="25" spans="2:87">
      <c r="B25" s="19" t="s">
        <v>241</v>
      </c>
      <c r="C25" s="45" t="s">
        <v>242</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-6</v>
      </c>
      <c r="AB25" s="31">
        <v>8</v>
      </c>
      <c r="AC25" s="31">
        <v>-4</v>
      </c>
      <c r="AD25" s="31">
        <v>2</v>
      </c>
      <c r="AE25" s="31">
        <v>0</v>
      </c>
      <c r="AF25" s="31">
        <v>0</v>
      </c>
      <c r="AG25" s="31">
        <v>0</v>
      </c>
      <c r="AH25" s="31">
        <v>0</v>
      </c>
      <c r="AI25" s="31">
        <v>0</v>
      </c>
      <c r="AJ25" s="31">
        <v>0</v>
      </c>
      <c r="AK25" s="31">
        <v>0</v>
      </c>
      <c r="AL25" s="31">
        <v>0</v>
      </c>
      <c r="AM25" s="31">
        <v>0</v>
      </c>
      <c r="AN25" s="31">
        <v>0</v>
      </c>
      <c r="AO25" s="31">
        <v>0</v>
      </c>
      <c r="AP25" s="31">
        <v>0</v>
      </c>
      <c r="AQ25" s="31">
        <v>0</v>
      </c>
      <c r="AR25" s="31">
        <v>0</v>
      </c>
      <c r="AS25" s="31">
        <v>0</v>
      </c>
      <c r="AT25" s="31">
        <v>0</v>
      </c>
      <c r="AU25" s="31">
        <v>0</v>
      </c>
      <c r="AV25" s="31">
        <v>0</v>
      </c>
      <c r="AW25" s="31">
        <v>0</v>
      </c>
      <c r="AX25" s="31">
        <v>0</v>
      </c>
      <c r="AY25" s="31">
        <v>0</v>
      </c>
      <c r="AZ25" s="31">
        <v>0</v>
      </c>
      <c r="BA25" s="31">
        <v>0</v>
      </c>
      <c r="BB25" s="31">
        <v>0</v>
      </c>
      <c r="BC25" s="31">
        <v>0</v>
      </c>
      <c r="BD25" s="31">
        <v>0</v>
      </c>
      <c r="BE25" s="31">
        <v>0</v>
      </c>
      <c r="BF25" s="31">
        <v>0</v>
      </c>
      <c r="BG25" s="31">
        <v>0</v>
      </c>
      <c r="BH25" s="31">
        <v>0</v>
      </c>
      <c r="BI25" s="31">
        <v>0</v>
      </c>
      <c r="BJ25" s="31">
        <v>0</v>
      </c>
      <c r="BK25" s="31"/>
      <c r="BL25" s="31"/>
      <c r="BM25" s="31"/>
      <c r="BN25" s="31">
        <v>0</v>
      </c>
      <c r="BO25" s="31">
        <v>0</v>
      </c>
      <c r="BP25" s="31">
        <v>0</v>
      </c>
      <c r="BQ25" s="31">
        <v>0</v>
      </c>
      <c r="BR25" s="31">
        <v>0</v>
      </c>
      <c r="BS25" s="31">
        <v>0</v>
      </c>
      <c r="BT25" s="31">
        <v>0</v>
      </c>
      <c r="BU25" s="31">
        <v>0</v>
      </c>
      <c r="BV25" s="31">
        <v>0</v>
      </c>
      <c r="BW25" s="31">
        <v>0</v>
      </c>
      <c r="BX25" s="31">
        <v>0</v>
      </c>
      <c r="BY25" s="31">
        <v>0</v>
      </c>
      <c r="BZ25" s="31">
        <v>0</v>
      </c>
    </row>
    <row r="26" spans="2:87">
      <c r="B26" s="19" t="s">
        <v>222</v>
      </c>
      <c r="C26" s="45" t="s">
        <v>107</v>
      </c>
      <c r="D26" s="28">
        <v>-42436</v>
      </c>
      <c r="E26" s="28">
        <v>-10668</v>
      </c>
      <c r="F26" s="28">
        <v>14136</v>
      </c>
      <c r="G26" s="28">
        <v>-32081</v>
      </c>
      <c r="H26" s="28">
        <v>-24421</v>
      </c>
      <c r="I26" s="28">
        <v>-12987</v>
      </c>
      <c r="J26" s="28">
        <v>19015</v>
      </c>
      <c r="K26" s="28">
        <v>14286</v>
      </c>
      <c r="L26" s="28">
        <v>-27829</v>
      </c>
      <c r="M26" s="28">
        <v>-67547</v>
      </c>
      <c r="N26" s="28">
        <v>-24905</v>
      </c>
      <c r="O26" s="28">
        <v>-7674</v>
      </c>
      <c r="P26" s="28">
        <v>-43271</v>
      </c>
      <c r="Q26" s="28">
        <v>-24291</v>
      </c>
      <c r="R26" s="28">
        <v>-38858</v>
      </c>
      <c r="S26" s="28">
        <v>-62835</v>
      </c>
      <c r="T26" s="28">
        <v>-37933</v>
      </c>
      <c r="U26" s="28">
        <v>-40287</v>
      </c>
      <c r="V26" s="28">
        <v>-22738</v>
      </c>
      <c r="W26" s="28">
        <v>-25392</v>
      </c>
      <c r="X26" s="28">
        <v>-40079</v>
      </c>
      <c r="Y26" s="28">
        <v>-31121</v>
      </c>
      <c r="Z26" s="28">
        <v>-7944</v>
      </c>
      <c r="AA26" s="28">
        <v>-46717</v>
      </c>
      <c r="AB26" s="28">
        <v>-20955</v>
      </c>
      <c r="AC26" s="28">
        <v>-57289</v>
      </c>
      <c r="AD26" s="28">
        <v>-9129</v>
      </c>
      <c r="AE26" s="28">
        <v>-66555</v>
      </c>
      <c r="AF26" s="28">
        <v>-32143</v>
      </c>
      <c r="AG26" s="28">
        <v>-28581</v>
      </c>
      <c r="AH26" s="28">
        <v>-10553</v>
      </c>
      <c r="AI26" s="28">
        <v>-125632</v>
      </c>
      <c r="AJ26" s="28">
        <v>-25333</v>
      </c>
      <c r="AK26" s="28">
        <v>-36292</v>
      </c>
      <c r="AL26" s="28">
        <v>-21502</v>
      </c>
      <c r="AM26" s="28">
        <v>-47727</v>
      </c>
      <c r="AN26" s="28">
        <v>-30575</v>
      </c>
      <c r="AO26" s="28">
        <v>-21533</v>
      </c>
      <c r="AP26" s="28">
        <v>-14303</v>
      </c>
      <c r="AQ26" s="28">
        <v>-28854</v>
      </c>
      <c r="AR26" s="28">
        <v>-14347</v>
      </c>
      <c r="AS26" s="28">
        <v>-14185</v>
      </c>
      <c r="AT26" s="28">
        <v>-10816</v>
      </c>
      <c r="AU26" s="28">
        <v>-19035</v>
      </c>
      <c r="AV26" s="28">
        <v>-27794</v>
      </c>
      <c r="AW26" s="28">
        <v>-5837</v>
      </c>
      <c r="AX26" s="28">
        <v>-7527</v>
      </c>
      <c r="AY26" s="28">
        <v>-16768</v>
      </c>
      <c r="AZ26" s="28">
        <v>-12802</v>
      </c>
      <c r="BA26" s="28">
        <v>-19938</v>
      </c>
      <c r="BB26" s="28">
        <v>-4527</v>
      </c>
      <c r="BC26" s="28">
        <v>-6639</v>
      </c>
      <c r="BD26" s="28">
        <v>-14982</v>
      </c>
      <c r="BE26" s="28">
        <v>-10920</v>
      </c>
      <c r="BF26" s="28">
        <v>-10057</v>
      </c>
      <c r="BG26" s="28">
        <v>-7775</v>
      </c>
      <c r="BH26" s="28">
        <v>-5524</v>
      </c>
      <c r="BI26" s="28">
        <v>-22675</v>
      </c>
      <c r="BJ26" s="28">
        <v>-951</v>
      </c>
      <c r="BK26" s="28"/>
      <c r="BL26" s="28">
        <v>-50474</v>
      </c>
      <c r="BM26" s="28">
        <v>-105995</v>
      </c>
      <c r="BN26" s="28">
        <v>-114094</v>
      </c>
      <c r="BO26" s="28">
        <v>-163793</v>
      </c>
      <c r="BP26" s="28">
        <v>-104536</v>
      </c>
      <c r="BQ26" s="28">
        <v>-134090</v>
      </c>
      <c r="BR26" s="28">
        <v>-137832</v>
      </c>
      <c r="BS26" s="28">
        <v>-208759</v>
      </c>
      <c r="BT26" s="28">
        <v>-114138</v>
      </c>
      <c r="BU26" s="28">
        <v>-68202</v>
      </c>
      <c r="BV26" s="28">
        <v>-60193</v>
      </c>
      <c r="BW26" s="28">
        <v>-52313</v>
      </c>
      <c r="BX26" s="28">
        <v>-42598</v>
      </c>
      <c r="BY26" s="28">
        <v>-36925</v>
      </c>
      <c r="BZ26" s="28">
        <v>-34376</v>
      </c>
    </row>
    <row r="27" spans="2:87">
      <c r="B27" s="19" t="s">
        <v>244</v>
      </c>
      <c r="C27" s="45" t="s">
        <v>247</v>
      </c>
      <c r="D27" s="31">
        <v>0</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4432</v>
      </c>
      <c r="X27" s="31">
        <v>0</v>
      </c>
      <c r="Y27" s="31">
        <v>0</v>
      </c>
      <c r="Z27" s="31">
        <v>-4432</v>
      </c>
      <c r="AA27" s="31">
        <v>0</v>
      </c>
      <c r="AB27" s="31">
        <v>0</v>
      </c>
      <c r="AC27" s="31">
        <v>0</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v>0</v>
      </c>
      <c r="BI27" s="31">
        <v>0</v>
      </c>
      <c r="BJ27" s="31">
        <v>0</v>
      </c>
      <c r="BK27" s="31"/>
      <c r="BL27" s="31">
        <v>0</v>
      </c>
      <c r="BM27" s="31">
        <v>0</v>
      </c>
      <c r="BN27" s="31">
        <v>0</v>
      </c>
      <c r="BO27" s="31">
        <v>0</v>
      </c>
      <c r="BP27" s="31">
        <v>0</v>
      </c>
      <c r="BQ27" s="31">
        <v>0</v>
      </c>
      <c r="BR27" s="31">
        <v>0</v>
      </c>
      <c r="BS27" s="31">
        <v>0</v>
      </c>
      <c r="BT27" s="31">
        <v>0</v>
      </c>
      <c r="BU27" s="31">
        <v>0</v>
      </c>
      <c r="BV27" s="31">
        <v>0</v>
      </c>
      <c r="BW27" s="31">
        <v>0</v>
      </c>
      <c r="BX27" s="31">
        <v>0</v>
      </c>
      <c r="BY27" s="31">
        <v>0</v>
      </c>
      <c r="BZ27" s="31">
        <v>0</v>
      </c>
      <c r="CA27" s="31"/>
      <c r="CB27" s="31"/>
      <c r="CC27" s="31"/>
      <c r="CD27" s="31"/>
      <c r="CE27" s="31"/>
      <c r="CF27" s="31"/>
      <c r="CG27" s="31"/>
      <c r="CH27" s="31"/>
      <c r="CI27" s="31"/>
    </row>
    <row r="28" spans="2:87">
      <c r="B28" s="19" t="s">
        <v>10</v>
      </c>
      <c r="C28" s="45" t="s">
        <v>108</v>
      </c>
      <c r="D28" s="28">
        <v>-137786</v>
      </c>
      <c r="E28" s="28">
        <v>-138997</v>
      </c>
      <c r="F28" s="28">
        <v>-152023</v>
      </c>
      <c r="G28" s="28">
        <v>-142345</v>
      </c>
      <c r="H28" s="28">
        <v>-120331</v>
      </c>
      <c r="I28" s="28">
        <v>-120936</v>
      </c>
      <c r="J28" s="28">
        <v>-134554</v>
      </c>
      <c r="K28" s="28">
        <v>-114011</v>
      </c>
      <c r="L28" s="28">
        <v>-144749</v>
      </c>
      <c r="M28" s="28">
        <v>-111705</v>
      </c>
      <c r="N28" s="28">
        <v>-125603</v>
      </c>
      <c r="O28" s="28">
        <v>-105408</v>
      </c>
      <c r="P28" s="28">
        <v>-93234</v>
      </c>
      <c r="Q28" s="28">
        <v>-93678</v>
      </c>
      <c r="R28" s="28">
        <v>-103382</v>
      </c>
      <c r="S28" s="28">
        <v>-103041</v>
      </c>
      <c r="T28" s="28">
        <v>-86368</v>
      </c>
      <c r="U28" s="28">
        <v>-87188</v>
      </c>
      <c r="V28" s="28">
        <v>-99764</v>
      </c>
      <c r="W28" s="28">
        <v>-89181</v>
      </c>
      <c r="X28" s="28">
        <v>-81572</v>
      </c>
      <c r="Y28" s="28">
        <v>-84153</v>
      </c>
      <c r="Z28" s="28">
        <v>-106448</v>
      </c>
      <c r="AA28" s="28">
        <v>-84148</v>
      </c>
      <c r="AB28" s="28">
        <v>-86202</v>
      </c>
      <c r="AC28" s="28">
        <v>-86926</v>
      </c>
      <c r="AD28" s="28">
        <v>-99967</v>
      </c>
      <c r="AE28" s="28">
        <v>-93325</v>
      </c>
      <c r="AF28" s="28">
        <v>-86578</v>
      </c>
      <c r="AG28" s="28">
        <v>-89770</v>
      </c>
      <c r="AH28" s="28">
        <v>-111032</v>
      </c>
      <c r="AI28" s="28">
        <v>-97646</v>
      </c>
      <c r="AJ28" s="28">
        <v>-91387</v>
      </c>
      <c r="AK28" s="28">
        <v>-85646</v>
      </c>
      <c r="AL28" s="28">
        <v>-106371</v>
      </c>
      <c r="AM28" s="28">
        <v>-137976</v>
      </c>
      <c r="AN28" s="28">
        <v>-95218</v>
      </c>
      <c r="AO28" s="28">
        <v>-101877</v>
      </c>
      <c r="AP28" s="28">
        <v>-96010</v>
      </c>
      <c r="AQ28" s="28">
        <v>-99037</v>
      </c>
      <c r="AR28" s="28">
        <v>-90888</v>
      </c>
      <c r="AS28" s="28">
        <v>-95792</v>
      </c>
      <c r="AT28" s="28">
        <v>-91493</v>
      </c>
      <c r="AU28" s="28">
        <v>-102051</v>
      </c>
      <c r="AV28" s="28">
        <v>-87611</v>
      </c>
      <c r="AW28" s="28">
        <v>-92837</v>
      </c>
      <c r="AX28" s="28">
        <v>-83446</v>
      </c>
      <c r="AY28" s="28">
        <v>-101192</v>
      </c>
      <c r="AZ28" s="28">
        <v>-90934</v>
      </c>
      <c r="BA28" s="28">
        <v>-93970</v>
      </c>
      <c r="BB28" s="28">
        <v>-87511</v>
      </c>
      <c r="BC28" s="28">
        <v>-100951</v>
      </c>
      <c r="BD28" s="28">
        <v>-91659</v>
      </c>
      <c r="BE28" s="28">
        <v>-94198</v>
      </c>
      <c r="BF28" s="28">
        <v>-89180</v>
      </c>
      <c r="BG28" s="28">
        <v>-101872</v>
      </c>
      <c r="BH28" s="28">
        <v>-81430</v>
      </c>
      <c r="BI28" s="28">
        <v>-86960</v>
      </c>
      <c r="BJ28" s="28">
        <v>-78041</v>
      </c>
      <c r="BK28" s="28"/>
      <c r="BL28" s="28">
        <v>-518166</v>
      </c>
      <c r="BM28" s="28">
        <v>-496068</v>
      </c>
      <c r="BN28" s="28">
        <v>-395702</v>
      </c>
      <c r="BO28" s="28">
        <v>-376361</v>
      </c>
      <c r="BP28" s="28">
        <v>-361354</v>
      </c>
      <c r="BQ28" s="28">
        <v>-357243</v>
      </c>
      <c r="BR28" s="28">
        <v>-380705</v>
      </c>
      <c r="BS28" s="28">
        <v>-381050</v>
      </c>
      <c r="BT28" s="28">
        <v>-431081</v>
      </c>
      <c r="BU28" s="28">
        <v>-377210</v>
      </c>
      <c r="BV28" s="28">
        <v>-365945</v>
      </c>
      <c r="BW28" s="28">
        <v>-372619</v>
      </c>
      <c r="BX28" s="28">
        <v>-375988</v>
      </c>
      <c r="BY28" s="28">
        <v>-348303</v>
      </c>
      <c r="BZ28" s="28">
        <v>-337408</v>
      </c>
    </row>
    <row r="29" spans="2:87">
      <c r="B29" s="8" t="s">
        <v>11</v>
      </c>
      <c r="C29" s="50" t="s">
        <v>47</v>
      </c>
      <c r="D29" s="52">
        <v>8244</v>
      </c>
      <c r="E29" s="52">
        <v>11352</v>
      </c>
      <c r="F29" s="52">
        <v>77459</v>
      </c>
      <c r="G29" s="52">
        <v>20312</v>
      </c>
      <c r="H29" s="52">
        <v>37884</v>
      </c>
      <c r="I29" s="52">
        <v>11682</v>
      </c>
      <c r="J29" s="52">
        <v>87154</v>
      </c>
      <c r="K29" s="52">
        <v>43725</v>
      </c>
      <c r="L29" s="52">
        <v>39321</v>
      </c>
      <c r="M29" s="52">
        <v>75349</v>
      </c>
      <c r="N29" s="35">
        <v>35740</v>
      </c>
      <c r="O29" s="35">
        <v>31777</v>
      </c>
      <c r="P29" s="35">
        <v>29735</v>
      </c>
      <c r="Q29" s="35">
        <v>10005</v>
      </c>
      <c r="R29" s="35">
        <v>7752</v>
      </c>
      <c r="S29" s="35">
        <v>-356777</v>
      </c>
      <c r="T29" s="35">
        <v>12332</v>
      </c>
      <c r="U29" s="35">
        <v>24119</v>
      </c>
      <c r="V29" s="35">
        <v>34573</v>
      </c>
      <c r="W29" s="35">
        <v>21051</v>
      </c>
      <c r="X29" s="35">
        <v>26163</v>
      </c>
      <c r="Y29" s="35">
        <v>34708</v>
      </c>
      <c r="Z29" s="35">
        <v>28266</v>
      </c>
      <c r="AA29" s="35">
        <v>6512</v>
      </c>
      <c r="AB29" s="35">
        <v>38034</v>
      </c>
      <c r="AC29" s="35">
        <v>18935</v>
      </c>
      <c r="AD29" s="35">
        <v>25046</v>
      </c>
      <c r="AE29" s="35">
        <v>-13400</v>
      </c>
      <c r="AF29" s="35">
        <v>22212</v>
      </c>
      <c r="AG29" s="35">
        <v>31126</v>
      </c>
      <c r="AH29" s="35">
        <v>31770</v>
      </c>
      <c r="AI29" s="35">
        <v>-81396</v>
      </c>
      <c r="AJ29" s="35">
        <v>15766</v>
      </c>
      <c r="AK29" s="35">
        <v>-626</v>
      </c>
      <c r="AL29" s="35">
        <v>-12656</v>
      </c>
      <c r="AM29" s="35">
        <v>-54084</v>
      </c>
      <c r="AN29" s="35">
        <v>-6136</v>
      </c>
      <c r="AO29" s="35">
        <v>3247</v>
      </c>
      <c r="AP29" s="35">
        <v>122</v>
      </c>
      <c r="AQ29" s="35">
        <v>9512</v>
      </c>
      <c r="AR29" s="35">
        <v>30171</v>
      </c>
      <c r="AS29" s="35">
        <v>31033</v>
      </c>
      <c r="AT29" s="35">
        <v>10826</v>
      </c>
      <c r="AU29" s="35">
        <v>20348</v>
      </c>
      <c r="AV29" s="35">
        <v>1468</v>
      </c>
      <c r="AW29" s="35">
        <v>29796</v>
      </c>
      <c r="AX29" s="35">
        <v>21144</v>
      </c>
      <c r="AY29" s="35">
        <v>4462</v>
      </c>
      <c r="AZ29" s="35">
        <v>10976</v>
      </c>
      <c r="BA29" s="35">
        <v>11776</v>
      </c>
      <c r="BB29" s="35">
        <v>15224</v>
      </c>
      <c r="BC29" s="35">
        <v>11136</v>
      </c>
      <c r="BD29" s="35">
        <v>30240</v>
      </c>
      <c r="BE29" s="35">
        <v>18131</v>
      </c>
      <c r="BF29" s="35">
        <v>17384</v>
      </c>
      <c r="BG29" s="35">
        <v>12683</v>
      </c>
      <c r="BH29" s="35">
        <v>24251</v>
      </c>
      <c r="BI29" s="35">
        <v>20863</v>
      </c>
      <c r="BJ29" s="35">
        <v>15572</v>
      </c>
      <c r="BK29" s="35"/>
      <c r="BL29" s="35">
        <v>157032</v>
      </c>
      <c r="BM29" s="35">
        <v>194135</v>
      </c>
      <c r="BN29" s="35">
        <v>79269</v>
      </c>
      <c r="BO29" s="35">
        <v>-285753</v>
      </c>
      <c r="BP29" s="35">
        <v>110188</v>
      </c>
      <c r="BQ29" s="35">
        <v>88527</v>
      </c>
      <c r="BR29" s="35">
        <v>71708</v>
      </c>
      <c r="BS29" s="35">
        <v>-78912</v>
      </c>
      <c r="BT29" s="35">
        <v>-56851</v>
      </c>
      <c r="BU29" s="35">
        <v>81542</v>
      </c>
      <c r="BV29" s="35">
        <v>72756</v>
      </c>
      <c r="BW29" s="35">
        <v>37928</v>
      </c>
      <c r="BX29" s="35">
        <v>76891</v>
      </c>
      <c r="BY29" s="35">
        <v>73369</v>
      </c>
      <c r="BZ29" s="35">
        <v>34408</v>
      </c>
    </row>
    <row r="30" spans="2:87">
      <c r="B30" s="36" t="s">
        <v>38</v>
      </c>
      <c r="C30" s="46" t="s">
        <v>109</v>
      </c>
      <c r="D30" s="30">
        <v>-17419</v>
      </c>
      <c r="E30" s="30">
        <v>-7004</v>
      </c>
      <c r="F30" s="30">
        <v>-31576</v>
      </c>
      <c r="G30" s="30">
        <v>-20593</v>
      </c>
      <c r="H30" s="30">
        <v>-14980</v>
      </c>
      <c r="I30" s="30">
        <v>-12918</v>
      </c>
      <c r="J30" s="30">
        <v>-30167</v>
      </c>
      <c r="K30" s="30">
        <v>-31384</v>
      </c>
      <c r="L30" s="30">
        <v>-7295</v>
      </c>
      <c r="M30" s="30">
        <v>-14859</v>
      </c>
      <c r="N30" s="37">
        <v>-12353</v>
      </c>
      <c r="O30" s="37">
        <v>-15060</v>
      </c>
      <c r="P30" s="37">
        <v>-5860</v>
      </c>
      <c r="Q30" s="37">
        <v>-5261</v>
      </c>
      <c r="R30" s="37">
        <v>-5632</v>
      </c>
      <c r="S30" s="37">
        <v>-681</v>
      </c>
      <c r="T30" s="37">
        <v>-1490</v>
      </c>
      <c r="U30" s="37">
        <v>-8006</v>
      </c>
      <c r="V30" s="37">
        <v>-11004</v>
      </c>
      <c r="W30" s="37">
        <v>-16675</v>
      </c>
      <c r="X30" s="37">
        <v>-2664</v>
      </c>
      <c r="Y30" s="37">
        <v>-7673</v>
      </c>
      <c r="Z30" s="37">
        <v>-11182</v>
      </c>
      <c r="AA30" s="37">
        <v>-1448</v>
      </c>
      <c r="AB30" s="37">
        <v>-13549</v>
      </c>
      <c r="AC30" s="37">
        <v>-1103</v>
      </c>
      <c r="AD30" s="37">
        <v>-8699</v>
      </c>
      <c r="AE30" s="37">
        <v>2533</v>
      </c>
      <c r="AF30" s="37">
        <v>-8636</v>
      </c>
      <c r="AG30" s="37">
        <v>-7725</v>
      </c>
      <c r="AH30" s="37">
        <v>-11817</v>
      </c>
      <c r="AI30" s="37">
        <v>20338</v>
      </c>
      <c r="AJ30" s="37">
        <v>-3110</v>
      </c>
      <c r="AK30" s="37">
        <v>1796</v>
      </c>
      <c r="AL30" s="37">
        <v>-260</v>
      </c>
      <c r="AM30" s="37">
        <v>7711</v>
      </c>
      <c r="AN30" s="37">
        <v>-1259</v>
      </c>
      <c r="AO30" s="37">
        <v>140</v>
      </c>
      <c r="AP30" s="37">
        <v>-859</v>
      </c>
      <c r="AQ30" s="37">
        <v>-891</v>
      </c>
      <c r="AR30" s="37">
        <v>-7176</v>
      </c>
      <c r="AS30" s="37">
        <v>-4994</v>
      </c>
      <c r="AT30" s="37">
        <v>-2914</v>
      </c>
      <c r="AU30" s="37">
        <v>3643</v>
      </c>
      <c r="AV30" s="37">
        <v>-417</v>
      </c>
      <c r="AW30" s="37">
        <v>-7189</v>
      </c>
      <c r="AX30" s="37">
        <v>-4433</v>
      </c>
      <c r="AY30" s="37">
        <v>1885</v>
      </c>
      <c r="AZ30" s="37">
        <v>-3536</v>
      </c>
      <c r="BA30" s="37">
        <v>-394</v>
      </c>
      <c r="BB30" s="37">
        <v>-2899</v>
      </c>
      <c r="BC30" s="37">
        <v>-1580</v>
      </c>
      <c r="BD30" s="37">
        <v>-5860</v>
      </c>
      <c r="BE30" s="37">
        <v>-4614</v>
      </c>
      <c r="BF30" s="37">
        <v>-2419</v>
      </c>
      <c r="BG30" s="37">
        <v>-674</v>
      </c>
      <c r="BH30" s="37">
        <v>-9602</v>
      </c>
      <c r="BI30" s="37">
        <v>-3791</v>
      </c>
      <c r="BJ30" s="37">
        <v>3880</v>
      </c>
      <c r="BK30" s="37"/>
      <c r="BL30" s="37">
        <v>-78658</v>
      </c>
      <c r="BM30" s="37">
        <v>-65891</v>
      </c>
      <c r="BN30" s="37">
        <v>-31813</v>
      </c>
      <c r="BO30" s="37">
        <v>-21181</v>
      </c>
      <c r="BP30" s="37">
        <v>-38194</v>
      </c>
      <c r="BQ30" s="37">
        <v>-24799</v>
      </c>
      <c r="BR30" s="37">
        <v>-25645</v>
      </c>
      <c r="BS30" s="37">
        <v>18764</v>
      </c>
      <c r="BT30" s="37">
        <v>5733</v>
      </c>
      <c r="BU30" s="37">
        <v>-15975</v>
      </c>
      <c r="BV30" s="37">
        <v>-8396</v>
      </c>
      <c r="BW30" s="37">
        <v>-4087</v>
      </c>
      <c r="BX30" s="37">
        <v>-14473</v>
      </c>
      <c r="BY30" s="37">
        <v>-10187</v>
      </c>
      <c r="BZ30" s="37">
        <v>-7515</v>
      </c>
    </row>
    <row r="31" spans="2:87">
      <c r="B31" s="29" t="s">
        <v>12</v>
      </c>
      <c r="C31" s="48" t="s">
        <v>48</v>
      </c>
      <c r="D31" s="30">
        <v>-9175</v>
      </c>
      <c r="E31" s="30">
        <v>4348</v>
      </c>
      <c r="F31" s="30">
        <v>45883</v>
      </c>
      <c r="G31" s="30">
        <v>-281</v>
      </c>
      <c r="H31" s="30">
        <v>22904</v>
      </c>
      <c r="I31" s="30">
        <v>-1236</v>
      </c>
      <c r="J31" s="30">
        <v>56987</v>
      </c>
      <c r="K31" s="30">
        <v>12341</v>
      </c>
      <c r="L31" s="30">
        <v>32026</v>
      </c>
      <c r="M31" s="30">
        <v>60490</v>
      </c>
      <c r="N31" s="30">
        <v>23387</v>
      </c>
      <c r="O31" s="30">
        <v>16717</v>
      </c>
      <c r="P31" s="30">
        <v>23875</v>
      </c>
      <c r="Q31" s="30">
        <v>4744</v>
      </c>
      <c r="R31" s="30">
        <v>2120</v>
      </c>
      <c r="S31" s="30">
        <v>-357458</v>
      </c>
      <c r="T31" s="30">
        <v>10842</v>
      </c>
      <c r="U31" s="30">
        <v>16113</v>
      </c>
      <c r="V31" s="30">
        <v>23569</v>
      </c>
      <c r="W31" s="30">
        <v>4376</v>
      </c>
      <c r="X31" s="30">
        <v>23499</v>
      </c>
      <c r="Y31" s="30">
        <v>27035</v>
      </c>
      <c r="Z31" s="30">
        <v>17084</v>
      </c>
      <c r="AA31" s="30">
        <v>5064</v>
      </c>
      <c r="AB31" s="30">
        <v>24485</v>
      </c>
      <c r="AC31" s="30">
        <v>17832</v>
      </c>
      <c r="AD31" s="30">
        <v>16347</v>
      </c>
      <c r="AE31" s="30">
        <v>-10868</v>
      </c>
      <c r="AF31" s="30">
        <v>13576</v>
      </c>
      <c r="AG31" s="30">
        <v>23401</v>
      </c>
      <c r="AH31" s="30">
        <v>19953</v>
      </c>
      <c r="AI31" s="30">
        <v>-61058</v>
      </c>
      <c r="AJ31" s="30">
        <v>12656</v>
      </c>
      <c r="AK31" s="30">
        <v>1170</v>
      </c>
      <c r="AL31" s="30">
        <v>-12916</v>
      </c>
      <c r="AM31" s="30">
        <v>-46373</v>
      </c>
      <c r="AN31" s="30">
        <v>-7395</v>
      </c>
      <c r="AO31" s="30">
        <v>3387</v>
      </c>
      <c r="AP31" s="30">
        <v>-737</v>
      </c>
      <c r="AQ31" s="30">
        <v>8621</v>
      </c>
      <c r="AR31" s="30">
        <v>22995</v>
      </c>
      <c r="AS31" s="30">
        <v>26039</v>
      </c>
      <c r="AT31" s="30">
        <v>7912</v>
      </c>
      <c r="AU31" s="30">
        <v>23991</v>
      </c>
      <c r="AV31" s="30">
        <v>1051</v>
      </c>
      <c r="AW31" s="30">
        <v>22607</v>
      </c>
      <c r="AX31" s="30">
        <v>16711</v>
      </c>
      <c r="AY31" s="30">
        <v>6347</v>
      </c>
      <c r="AZ31" s="30">
        <v>7440</v>
      </c>
      <c r="BA31" s="30">
        <v>11382</v>
      </c>
      <c r="BB31" s="30">
        <v>12325</v>
      </c>
      <c r="BC31" s="30">
        <v>9556</v>
      </c>
      <c r="BD31" s="30">
        <v>24380</v>
      </c>
      <c r="BE31" s="30">
        <v>13517</v>
      </c>
      <c r="BF31" s="30">
        <v>14965</v>
      </c>
      <c r="BG31" s="30">
        <v>12009</v>
      </c>
      <c r="BH31" s="30">
        <v>14649</v>
      </c>
      <c r="BI31" s="30">
        <v>17072</v>
      </c>
      <c r="BJ31" s="30">
        <v>19452</v>
      </c>
      <c r="BK31" s="30"/>
      <c r="BL31" s="30">
        <v>78374</v>
      </c>
      <c r="BM31" s="30">
        <v>128244</v>
      </c>
      <c r="BN31" s="30">
        <v>47456</v>
      </c>
      <c r="BO31" s="30">
        <v>-306934</v>
      </c>
      <c r="BP31" s="30">
        <v>71994</v>
      </c>
      <c r="BQ31" s="30">
        <v>63728</v>
      </c>
      <c r="BR31" s="30">
        <v>46062</v>
      </c>
      <c r="BS31" s="30">
        <v>-60148</v>
      </c>
      <c r="BT31" s="30">
        <v>-51118</v>
      </c>
      <c r="BU31" s="30">
        <v>65567</v>
      </c>
      <c r="BV31" s="30">
        <v>64360</v>
      </c>
      <c r="BW31" s="30">
        <v>33841</v>
      </c>
      <c r="BX31" s="30">
        <v>62418</v>
      </c>
      <c r="BY31" s="30">
        <v>63182</v>
      </c>
      <c r="BZ31" s="30">
        <v>26893</v>
      </c>
    </row>
    <row r="32" spans="2:8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row>
    <row r="33" spans="2:16">
      <c r="B33" s="2"/>
      <c r="C33" s="2"/>
      <c r="D33" s="2"/>
      <c r="E33" s="2"/>
      <c r="F33" s="2"/>
      <c r="G33" s="2"/>
      <c r="H33" s="74"/>
      <c r="I33" s="74"/>
      <c r="J33" s="74"/>
      <c r="K33" s="2"/>
      <c r="L33" s="2"/>
      <c r="M33" s="2"/>
      <c r="N33" s="2"/>
      <c r="O33" s="2"/>
      <c r="P33" s="2"/>
    </row>
    <row r="34" spans="2:16">
      <c r="J34" s="2"/>
      <c r="M34" s="31"/>
    </row>
    <row r="35" spans="2:16">
      <c r="E35" s="38"/>
      <c r="G35" s="38"/>
      <c r="H35" s="38"/>
      <c r="M35" s="31"/>
    </row>
    <row r="36" spans="2:16">
      <c r="E36" s="38"/>
      <c r="G36" s="38"/>
      <c r="H36" s="38"/>
      <c r="M36" s="34"/>
      <c r="N36" s="38"/>
    </row>
    <row r="37" spans="2:16">
      <c r="E37" s="38"/>
      <c r="G37" s="38"/>
      <c r="H37" s="38"/>
      <c r="M37" s="28"/>
      <c r="N37" s="2"/>
    </row>
    <row r="38" spans="2:16">
      <c r="E38" s="38"/>
      <c r="G38" s="38"/>
      <c r="H38" s="38"/>
      <c r="M38" s="28"/>
    </row>
    <row r="39" spans="2:16">
      <c r="E39" s="38"/>
      <c r="G39" s="38"/>
      <c r="H39" s="38"/>
      <c r="M39" s="28"/>
    </row>
    <row r="40" spans="2:16">
      <c r="E40" s="38"/>
      <c r="G40" s="38"/>
      <c r="H40" s="38"/>
      <c r="M40" s="28"/>
    </row>
    <row r="41" spans="2:16">
      <c r="E41" s="38"/>
      <c r="F41" s="38"/>
      <c r="G41" s="38"/>
      <c r="H41" s="38"/>
      <c r="M41" s="28"/>
    </row>
    <row r="42" spans="2:16">
      <c r="E42" s="38"/>
      <c r="G42" s="38"/>
      <c r="H42" s="38"/>
      <c r="M42" s="28"/>
    </row>
    <row r="43" spans="2:16">
      <c r="E43" s="38"/>
      <c r="H43" s="38"/>
      <c r="M43" s="31"/>
    </row>
    <row r="44" spans="2:16">
      <c r="E44" s="38"/>
      <c r="G44" s="38"/>
      <c r="H44" s="38"/>
      <c r="M44" s="31"/>
    </row>
    <row r="45" spans="2:16">
      <c r="E45" s="38"/>
      <c r="G45" s="38"/>
      <c r="H45" s="38"/>
      <c r="M45" s="28"/>
    </row>
    <row r="46" spans="2:16">
      <c r="E46" s="38"/>
      <c r="G46" s="38"/>
      <c r="H46" s="38"/>
      <c r="M46" s="31"/>
    </row>
    <row r="47" spans="2:16">
      <c r="E47" s="38"/>
      <c r="G47" s="38"/>
      <c r="H47" s="38"/>
      <c r="M47" s="28"/>
    </row>
    <row r="48" spans="2:16">
      <c r="E48" s="38"/>
      <c r="G48" s="38"/>
      <c r="H48" s="38"/>
      <c r="M48" s="35"/>
    </row>
    <row r="49" spans="5:13">
      <c r="E49" s="38"/>
      <c r="G49" s="38"/>
      <c r="H49" s="38"/>
      <c r="M49" s="37"/>
    </row>
    <row r="50" spans="5:13">
      <c r="E50" s="38"/>
      <c r="G50" s="38"/>
      <c r="H50" s="38"/>
      <c r="M50" s="30"/>
    </row>
    <row r="51" spans="5:13">
      <c r="E51" s="38"/>
      <c r="G51" s="38"/>
      <c r="H51" s="38"/>
    </row>
    <row r="52" spans="5:13">
      <c r="E52" s="38"/>
      <c r="G52" s="38"/>
      <c r="H52" s="38"/>
    </row>
    <row r="53" spans="5:13">
      <c r="E53" s="38"/>
      <c r="G53" s="38"/>
      <c r="H53" s="38"/>
    </row>
    <row r="54" spans="5:13">
      <c r="E54" s="38"/>
      <c r="G54" s="38"/>
      <c r="H54" s="38"/>
    </row>
    <row r="55" spans="5:13">
      <c r="E55" s="38"/>
      <c r="G55" s="38"/>
      <c r="H55" s="38"/>
    </row>
    <row r="56" spans="5:13">
      <c r="E56" s="38"/>
      <c r="G56" s="38"/>
      <c r="H56" s="38"/>
    </row>
    <row r="57" spans="5:13">
      <c r="E57" s="38"/>
      <c r="G57" s="38"/>
      <c r="H57" s="38"/>
    </row>
    <row r="58" spans="5:13">
      <c r="E58" s="38"/>
    </row>
    <row r="59" spans="5:13">
      <c r="E59" s="38"/>
    </row>
    <row r="60" spans="5:13">
      <c r="E60" s="38"/>
    </row>
  </sheetData>
  <phoneticPr fontId="3" type="noConversion"/>
  <hyperlinks>
    <hyperlink ref="B1" location="'Spis treści'!A1" display="Powrót do spisu treści" xr:uid="{00000000-0004-0000-0300-000000000000}"/>
    <hyperlink ref="C1" location="'Spis treści'!A1" display="Back to table of contents" xr:uid="{00000000-0004-0000-03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J40"/>
  <sheetViews>
    <sheetView showGridLines="0" topLeftCell="A21" zoomScaleNormal="100" workbookViewId="0">
      <pane xSplit="1" topLeftCell="B1" activePane="topRight" state="frozen"/>
      <selection activeCell="A23" sqref="A23"/>
      <selection pane="topRight" activeCell="C46" sqref="C46:D74"/>
    </sheetView>
  </sheetViews>
  <sheetFormatPr defaultRowHeight="12.5"/>
  <cols>
    <col min="1" max="1" width="3.81640625" customWidth="1"/>
    <col min="2" max="2" width="33.453125" customWidth="1"/>
    <col min="3" max="8" width="28.1796875" customWidth="1"/>
    <col min="9" max="9" width="21.453125" customWidth="1"/>
    <col min="10" max="10" width="20.81640625" customWidth="1"/>
    <col min="11" max="12" width="17" customWidth="1"/>
    <col min="13" max="13" width="16.453125" customWidth="1"/>
    <col min="14" max="15" width="16.54296875" customWidth="1"/>
    <col min="16" max="21" width="14.54296875" customWidth="1"/>
    <col min="22" max="25" width="13.81640625" customWidth="1"/>
    <col min="26" max="27" width="14.453125" customWidth="1"/>
    <col min="28" max="29" width="14" customWidth="1"/>
    <col min="30" max="30" width="12.453125" customWidth="1"/>
    <col min="31" max="31" width="10.54296875" customWidth="1"/>
    <col min="32" max="32" width="10.81640625" customWidth="1"/>
    <col min="33" max="61" width="10.54296875" customWidth="1"/>
    <col min="62" max="62" width="10.453125" customWidth="1"/>
  </cols>
  <sheetData>
    <row r="1" spans="2:62">
      <c r="B1" s="2" t="s">
        <v>95</v>
      </c>
      <c r="C1" s="2" t="s">
        <v>96</v>
      </c>
      <c r="D1" s="2"/>
      <c r="E1" s="2"/>
      <c r="F1" s="2"/>
      <c r="G1" s="2"/>
      <c r="H1" s="2"/>
      <c r="I1" s="2"/>
      <c r="J1" s="2"/>
      <c r="K1" s="2"/>
      <c r="L1" s="2"/>
      <c r="M1" s="2"/>
    </row>
    <row r="2" spans="2:62">
      <c r="B2" s="2"/>
      <c r="C2" s="2"/>
      <c r="D2" s="2"/>
      <c r="E2" s="2"/>
      <c r="F2" s="2"/>
      <c r="G2" s="2"/>
      <c r="H2" s="2"/>
      <c r="I2" s="2"/>
      <c r="J2" s="2"/>
      <c r="K2" s="2"/>
      <c r="L2" s="2"/>
      <c r="M2" s="2"/>
    </row>
    <row r="3" spans="2:62" ht="14">
      <c r="B3" s="24" t="s">
        <v>71</v>
      </c>
    </row>
    <row r="4" spans="2:62" ht="14">
      <c r="B4" s="4" t="s">
        <v>72</v>
      </c>
      <c r="C4" s="24"/>
      <c r="D4" s="24"/>
      <c r="E4" s="24"/>
      <c r="F4" s="24"/>
      <c r="G4" s="24"/>
      <c r="H4" s="24"/>
      <c r="I4" s="24"/>
      <c r="J4" s="24"/>
      <c r="K4" s="24"/>
      <c r="L4" s="24"/>
      <c r="M4" s="24"/>
    </row>
    <row r="5" spans="2:62">
      <c r="B5" s="11" t="s">
        <v>103</v>
      </c>
      <c r="C5" s="11" t="s">
        <v>102</v>
      </c>
      <c r="D5" s="11"/>
      <c r="E5" s="11"/>
      <c r="F5" s="11"/>
      <c r="G5" s="11"/>
      <c r="H5" s="11"/>
      <c r="I5" s="11"/>
      <c r="J5" s="11"/>
      <c r="K5" s="11"/>
      <c r="L5" s="11"/>
      <c r="M5" s="11"/>
    </row>
    <row r="6" spans="2:62" ht="21" customHeight="1">
      <c r="B6" s="12" t="s">
        <v>0</v>
      </c>
      <c r="C6" s="12" t="s">
        <v>56</v>
      </c>
      <c r="D6" s="40" t="s">
        <v>748</v>
      </c>
      <c r="E6" s="40" t="s">
        <v>741</v>
      </c>
      <c r="F6" s="40" t="s">
        <v>737</v>
      </c>
      <c r="G6" s="40" t="s">
        <v>730</v>
      </c>
      <c r="H6" s="40" t="s">
        <v>718</v>
      </c>
      <c r="I6" s="40" t="s">
        <v>712</v>
      </c>
      <c r="J6" s="40" t="s">
        <v>705</v>
      </c>
      <c r="K6" s="40" t="s">
        <v>689</v>
      </c>
      <c r="L6" s="40" t="s">
        <v>682</v>
      </c>
      <c r="M6" s="40" t="s">
        <v>677</v>
      </c>
      <c r="N6" s="40" t="s">
        <v>593</v>
      </c>
      <c r="O6" s="40" t="s">
        <v>281</v>
      </c>
      <c r="P6" s="40" t="s">
        <v>279</v>
      </c>
      <c r="Q6" s="40" t="s">
        <v>270</v>
      </c>
      <c r="R6" s="40" t="s">
        <v>267</v>
      </c>
      <c r="S6" s="40" t="s">
        <v>266</v>
      </c>
      <c r="T6" s="40" t="s">
        <v>263</v>
      </c>
      <c r="U6" s="40" t="s">
        <v>260</v>
      </c>
      <c r="V6" s="40" t="s">
        <v>258</v>
      </c>
      <c r="W6" s="40" t="s">
        <v>255</v>
      </c>
      <c r="X6" s="40" t="s">
        <v>253</v>
      </c>
      <c r="Y6" s="40" t="s">
        <v>251</v>
      </c>
      <c r="Z6" s="40" t="s">
        <v>245</v>
      </c>
      <c r="AA6" s="40" t="s">
        <v>236</v>
      </c>
      <c r="AB6" s="40" t="s">
        <v>231</v>
      </c>
      <c r="AC6" s="40" t="s">
        <v>227</v>
      </c>
      <c r="AD6" s="40" t="s">
        <v>220</v>
      </c>
      <c r="AE6" s="40" t="s">
        <v>215</v>
      </c>
      <c r="AF6" s="40" t="s">
        <v>213</v>
      </c>
      <c r="AG6" s="40" t="s">
        <v>212</v>
      </c>
      <c r="AH6" s="40" t="s">
        <v>208</v>
      </c>
      <c r="AI6" s="40" t="s">
        <v>201</v>
      </c>
      <c r="AJ6" s="40" t="s">
        <v>197</v>
      </c>
      <c r="AK6" s="40" t="s">
        <v>192</v>
      </c>
      <c r="AL6" s="40" t="s">
        <v>191</v>
      </c>
      <c r="AM6" s="40" t="s">
        <v>188</v>
      </c>
      <c r="AN6" s="40" t="s">
        <v>186</v>
      </c>
      <c r="AO6" s="40" t="s">
        <v>182</v>
      </c>
      <c r="AP6" s="40" t="s">
        <v>181</v>
      </c>
      <c r="AQ6" s="40" t="s">
        <v>178</v>
      </c>
      <c r="AR6" s="40" t="s">
        <v>177</v>
      </c>
      <c r="AS6" s="40" t="s">
        <v>173</v>
      </c>
      <c r="AT6" s="40" t="s">
        <v>172</v>
      </c>
      <c r="AU6" s="40" t="s">
        <v>167</v>
      </c>
      <c r="AV6" s="40" t="s">
        <v>160</v>
      </c>
      <c r="AW6" s="40" t="s">
        <v>155</v>
      </c>
      <c r="AX6" s="40" t="s">
        <v>139</v>
      </c>
      <c r="AY6" s="40" t="s">
        <v>136</v>
      </c>
      <c r="AZ6" s="40" t="s">
        <v>78</v>
      </c>
      <c r="BA6" s="40" t="s">
        <v>49</v>
      </c>
      <c r="BB6" s="40" t="s">
        <v>50</v>
      </c>
      <c r="BC6" s="40" t="s">
        <v>29</v>
      </c>
      <c r="BD6" s="40" t="s">
        <v>51</v>
      </c>
      <c r="BE6" s="40" t="s">
        <v>52</v>
      </c>
      <c r="BF6" s="40" t="s">
        <v>53</v>
      </c>
      <c r="BG6" s="40" t="s">
        <v>13</v>
      </c>
      <c r="BH6" s="40" t="s">
        <v>74</v>
      </c>
      <c r="BI6" s="40" t="s">
        <v>79</v>
      </c>
      <c r="BJ6" s="40" t="s">
        <v>80</v>
      </c>
    </row>
    <row r="7" spans="2:62" ht="21" customHeight="1">
      <c r="B7" s="13" t="s">
        <v>14</v>
      </c>
      <c r="C7" s="46" t="s">
        <v>110</v>
      </c>
      <c r="D7" s="41">
        <v>605612</v>
      </c>
      <c r="E7" s="41">
        <v>663176</v>
      </c>
      <c r="F7" s="41">
        <v>783406</v>
      </c>
      <c r="G7" s="41">
        <v>584089</v>
      </c>
      <c r="H7" s="41">
        <v>797923</v>
      </c>
      <c r="I7" s="41">
        <v>742391</v>
      </c>
      <c r="J7" s="41">
        <v>885013</v>
      </c>
      <c r="K7" s="41">
        <v>575875</v>
      </c>
      <c r="L7" s="41">
        <v>870237</v>
      </c>
      <c r="M7" s="41">
        <v>379245</v>
      </c>
      <c r="N7" s="41">
        <v>482824</v>
      </c>
      <c r="O7" s="41">
        <v>361581</v>
      </c>
      <c r="P7" s="41">
        <v>169404</v>
      </c>
      <c r="Q7" s="41">
        <v>224494</v>
      </c>
      <c r="R7" s="41">
        <v>209204</v>
      </c>
      <c r="S7" s="41">
        <v>266552</v>
      </c>
      <c r="T7" s="41">
        <v>70762</v>
      </c>
      <c r="U7" s="41">
        <v>149121</v>
      </c>
      <c r="V7" s="41">
        <v>592793</v>
      </c>
      <c r="W7" s="41">
        <v>297866</v>
      </c>
      <c r="X7" s="41">
        <v>279497</v>
      </c>
      <c r="Y7" s="41">
        <v>212505</v>
      </c>
      <c r="Z7" s="41">
        <v>192261</v>
      </c>
      <c r="AA7" s="41">
        <v>186736</v>
      </c>
      <c r="AB7" s="41">
        <v>283898</v>
      </c>
      <c r="AC7" s="41">
        <v>443913</v>
      </c>
      <c r="AD7" s="41">
        <v>448722</v>
      </c>
      <c r="AE7" s="41">
        <v>632772</v>
      </c>
      <c r="AF7" s="41">
        <v>659399</v>
      </c>
      <c r="AG7" s="41">
        <v>628765</v>
      </c>
      <c r="AH7" s="41">
        <v>671692</v>
      </c>
      <c r="AI7" s="41">
        <v>513754</v>
      </c>
      <c r="AJ7" s="41">
        <v>855082</v>
      </c>
      <c r="AK7" s="41">
        <v>801248</v>
      </c>
      <c r="AL7" s="41">
        <v>905787</v>
      </c>
      <c r="AM7" s="41">
        <v>614897</v>
      </c>
      <c r="AN7" s="41">
        <v>549012</v>
      </c>
      <c r="AO7" s="41">
        <v>440799</v>
      </c>
      <c r="AP7" s="41">
        <v>627755</v>
      </c>
      <c r="AQ7" s="41">
        <v>394168</v>
      </c>
      <c r="AR7" s="41">
        <v>502253</v>
      </c>
      <c r="AS7" s="41">
        <v>784665</v>
      </c>
      <c r="AT7" s="41">
        <v>685161</v>
      </c>
      <c r="AU7" s="41">
        <v>892566</v>
      </c>
      <c r="AV7" s="41">
        <v>603227</v>
      </c>
      <c r="AW7" s="41">
        <v>405888</v>
      </c>
      <c r="AX7" s="41">
        <v>638462</v>
      </c>
      <c r="AY7" s="41">
        <v>1049542</v>
      </c>
      <c r="AZ7" s="41">
        <v>532581</v>
      </c>
      <c r="BA7" s="41">
        <v>499577</v>
      </c>
      <c r="BB7" s="41">
        <v>595770</v>
      </c>
      <c r="BC7" s="41">
        <v>469116</v>
      </c>
      <c r="BD7" s="41">
        <v>599529</v>
      </c>
      <c r="BE7" s="41">
        <v>496788</v>
      </c>
      <c r="BF7" s="41">
        <v>364305</v>
      </c>
      <c r="BG7" s="41">
        <v>484634</v>
      </c>
      <c r="BH7" s="41">
        <v>315504</v>
      </c>
      <c r="BI7" s="41">
        <v>114199</v>
      </c>
      <c r="BJ7" s="41">
        <v>200183</v>
      </c>
    </row>
    <row r="8" spans="2:62" ht="20.149999999999999" customHeight="1">
      <c r="B8" s="6" t="s">
        <v>175</v>
      </c>
      <c r="C8" s="45" t="s">
        <v>57</v>
      </c>
      <c r="D8" s="28">
        <v>147398</v>
      </c>
      <c r="E8" s="28">
        <v>214183</v>
      </c>
      <c r="F8" s="28">
        <v>112026</v>
      </c>
      <c r="G8" s="28">
        <v>162781</v>
      </c>
      <c r="H8" s="28">
        <v>175094</v>
      </c>
      <c r="I8" s="28">
        <v>129424</v>
      </c>
      <c r="J8" s="28">
        <v>183361</v>
      </c>
      <c r="K8" s="28">
        <v>242831</v>
      </c>
      <c r="L8" s="28">
        <v>170946</v>
      </c>
      <c r="M8" s="28">
        <v>280753</v>
      </c>
      <c r="N8" s="28">
        <v>296488</v>
      </c>
      <c r="O8" s="28">
        <v>400747</v>
      </c>
      <c r="P8" s="28">
        <v>116134</v>
      </c>
      <c r="Q8" s="28">
        <v>187170</v>
      </c>
      <c r="R8" s="28">
        <v>168800</v>
      </c>
      <c r="S8" s="28">
        <v>155616</v>
      </c>
      <c r="T8" s="28">
        <v>182322</v>
      </c>
      <c r="U8" s="28">
        <v>198611</v>
      </c>
      <c r="V8" s="28">
        <v>322096</v>
      </c>
      <c r="W8" s="28">
        <v>165733</v>
      </c>
      <c r="X8" s="28">
        <v>287478</v>
      </c>
      <c r="Y8" s="28">
        <v>149707</v>
      </c>
      <c r="Z8" s="28">
        <v>175398</v>
      </c>
      <c r="AA8" s="28">
        <v>196104</v>
      </c>
      <c r="AB8" s="28">
        <v>170808</v>
      </c>
      <c r="AC8" s="28">
        <v>149853</v>
      </c>
      <c r="AD8" s="28">
        <v>304444</v>
      </c>
      <c r="AE8" s="28">
        <v>375748</v>
      </c>
      <c r="AF8" s="28">
        <v>277275</v>
      </c>
      <c r="AG8" s="28">
        <v>476439</v>
      </c>
      <c r="AH8" s="28">
        <v>183395</v>
      </c>
      <c r="AI8" s="28">
        <v>154668</v>
      </c>
      <c r="AJ8" s="28">
        <v>241007</v>
      </c>
      <c r="AK8" s="28">
        <v>249971</v>
      </c>
      <c r="AL8" s="28">
        <v>386167</v>
      </c>
      <c r="AM8" s="28" t="s">
        <v>189</v>
      </c>
      <c r="AN8" s="28">
        <v>375344</v>
      </c>
      <c r="AO8" s="28">
        <v>517609</v>
      </c>
      <c r="AP8" s="28">
        <v>432077</v>
      </c>
      <c r="AQ8" s="28">
        <v>346963</v>
      </c>
      <c r="AR8" s="28">
        <v>459819</v>
      </c>
      <c r="AS8" s="28">
        <v>279428</v>
      </c>
      <c r="AT8" s="28">
        <v>119027</v>
      </c>
      <c r="AU8" s="28">
        <v>152425</v>
      </c>
      <c r="AV8" s="28">
        <v>122034</v>
      </c>
      <c r="AW8" s="28">
        <v>102865</v>
      </c>
      <c r="AX8" s="28">
        <v>99923</v>
      </c>
      <c r="AY8" s="28">
        <v>118901</v>
      </c>
      <c r="AZ8" s="28">
        <v>141822</v>
      </c>
      <c r="BA8" s="28">
        <v>142872</v>
      </c>
      <c r="BB8" s="28">
        <v>219991</v>
      </c>
      <c r="BC8" s="28">
        <v>94582</v>
      </c>
      <c r="BD8" s="28">
        <v>426655</v>
      </c>
      <c r="BE8" s="28">
        <v>146225</v>
      </c>
      <c r="BF8" s="28">
        <v>300006</v>
      </c>
      <c r="BG8" s="28">
        <v>106776</v>
      </c>
      <c r="BH8" s="28">
        <v>107221</v>
      </c>
      <c r="BI8" s="28">
        <v>126008</v>
      </c>
      <c r="BJ8" s="28">
        <v>154280</v>
      </c>
    </row>
    <row r="9" spans="2:62">
      <c r="B9" s="6" t="s">
        <v>228</v>
      </c>
      <c r="C9" s="45" t="s">
        <v>111</v>
      </c>
      <c r="D9" s="31">
        <v>167754</v>
      </c>
      <c r="E9" s="31">
        <v>187960</v>
      </c>
      <c r="F9" s="31">
        <v>445161</v>
      </c>
      <c r="G9" s="31">
        <v>169494</v>
      </c>
      <c r="H9" s="31">
        <v>205833</v>
      </c>
      <c r="I9" s="31">
        <v>221983</v>
      </c>
      <c r="J9" s="31">
        <v>239717</v>
      </c>
      <c r="K9" s="31">
        <v>263259</v>
      </c>
      <c r="L9" s="31">
        <v>343615</v>
      </c>
      <c r="M9" s="31">
        <v>298961</v>
      </c>
      <c r="N9" s="31">
        <v>220987</v>
      </c>
      <c r="O9" s="31">
        <v>155705</v>
      </c>
      <c r="P9" s="31">
        <v>127069</v>
      </c>
      <c r="Q9" s="31">
        <v>144854</v>
      </c>
      <c r="R9" s="31">
        <v>148092</v>
      </c>
      <c r="S9" s="31">
        <v>113134</v>
      </c>
      <c r="T9" s="31">
        <v>133539</v>
      </c>
      <c r="U9" s="31">
        <v>145422</v>
      </c>
      <c r="V9" s="31">
        <v>163265</v>
      </c>
      <c r="W9" s="31">
        <v>140344</v>
      </c>
      <c r="X9" s="31">
        <v>88728</v>
      </c>
      <c r="Y9" s="31">
        <v>158963</v>
      </c>
      <c r="Z9" s="31">
        <v>125606</v>
      </c>
      <c r="AA9" s="31">
        <v>87761</v>
      </c>
      <c r="AB9" s="31">
        <v>99565</v>
      </c>
      <c r="AC9" s="31">
        <v>130634</v>
      </c>
      <c r="AD9" s="31">
        <v>0</v>
      </c>
      <c r="AE9" s="31">
        <v>0</v>
      </c>
      <c r="AF9" s="31">
        <v>0</v>
      </c>
      <c r="AG9" s="31">
        <v>0</v>
      </c>
      <c r="AH9" s="31">
        <v>0</v>
      </c>
      <c r="AI9" s="31">
        <v>0</v>
      </c>
      <c r="AJ9" s="31">
        <v>0</v>
      </c>
      <c r="AK9" s="31">
        <v>0</v>
      </c>
      <c r="AL9" s="31">
        <v>0</v>
      </c>
      <c r="AM9" s="31">
        <v>0</v>
      </c>
      <c r="AN9" s="31">
        <v>0</v>
      </c>
      <c r="AO9" s="31">
        <v>0</v>
      </c>
      <c r="AP9" s="31">
        <v>0</v>
      </c>
      <c r="AQ9" s="31">
        <v>0</v>
      </c>
      <c r="AR9" s="31">
        <v>0</v>
      </c>
      <c r="AS9" s="31">
        <v>0</v>
      </c>
      <c r="AT9" s="31">
        <v>0</v>
      </c>
      <c r="AU9" s="31">
        <v>0</v>
      </c>
      <c r="AV9" s="31">
        <v>0</v>
      </c>
      <c r="AW9" s="31">
        <v>0</v>
      </c>
      <c r="AX9" s="31">
        <v>0</v>
      </c>
      <c r="AY9" s="31">
        <v>0</v>
      </c>
      <c r="AZ9" s="31">
        <v>0</v>
      </c>
      <c r="BA9" s="31">
        <v>0</v>
      </c>
      <c r="BB9" s="31">
        <v>0</v>
      </c>
      <c r="BC9" s="31">
        <v>0</v>
      </c>
      <c r="BD9" s="31">
        <v>0</v>
      </c>
      <c r="BE9" s="31">
        <v>0</v>
      </c>
      <c r="BF9" s="31">
        <v>0</v>
      </c>
      <c r="BG9" s="31">
        <v>0</v>
      </c>
      <c r="BH9" s="31">
        <v>0</v>
      </c>
      <c r="BI9" s="31">
        <v>0</v>
      </c>
      <c r="BJ9" s="31">
        <v>0</v>
      </c>
    </row>
    <row r="10" spans="2:62" ht="16.5" customHeight="1">
      <c r="B10" s="6" t="s">
        <v>15</v>
      </c>
      <c r="C10" s="45" t="s">
        <v>229</v>
      </c>
      <c r="D10" s="31">
        <v>0</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38249</v>
      </c>
      <c r="AE10" s="31">
        <v>19641</v>
      </c>
      <c r="AF10" s="31">
        <v>59470</v>
      </c>
      <c r="AG10" s="31">
        <v>85941</v>
      </c>
      <c r="AH10" s="31">
        <v>83429</v>
      </c>
      <c r="AI10" s="31">
        <v>59524</v>
      </c>
      <c r="AJ10" s="31">
        <v>63134</v>
      </c>
      <c r="AK10" s="31">
        <v>143887</v>
      </c>
      <c r="AL10" s="31">
        <v>40882</v>
      </c>
      <c r="AM10" s="31">
        <v>107182</v>
      </c>
      <c r="AN10" s="31">
        <v>123359</v>
      </c>
      <c r="AO10" s="31">
        <v>28902</v>
      </c>
      <c r="AP10" s="31">
        <v>55841</v>
      </c>
      <c r="AQ10" s="31">
        <v>10096</v>
      </c>
      <c r="AR10" s="31">
        <v>156239</v>
      </c>
      <c r="AS10" s="31">
        <v>42262</v>
      </c>
      <c r="AT10" s="31">
        <v>25058</v>
      </c>
      <c r="AU10" s="31">
        <v>7532</v>
      </c>
      <c r="AV10" s="31">
        <v>224875</v>
      </c>
      <c r="AW10" s="31">
        <v>7905</v>
      </c>
      <c r="AX10" s="31">
        <v>10605</v>
      </c>
      <c r="AY10" s="31">
        <v>25811</v>
      </c>
      <c r="AZ10" s="31">
        <v>50822</v>
      </c>
      <c r="BA10" s="31">
        <v>82953</v>
      </c>
      <c r="BB10" s="31">
        <v>39450</v>
      </c>
      <c r="BC10" s="31">
        <v>6592</v>
      </c>
      <c r="BD10" s="31">
        <v>35579</v>
      </c>
      <c r="BE10" s="31">
        <v>36768</v>
      </c>
      <c r="BF10" s="31">
        <v>46946</v>
      </c>
      <c r="BG10" s="31">
        <v>61022</v>
      </c>
      <c r="BH10" s="31">
        <v>42575</v>
      </c>
      <c r="BI10" s="31">
        <v>78263</v>
      </c>
      <c r="BJ10" s="31">
        <v>1497</v>
      </c>
    </row>
    <row r="11" spans="2:62">
      <c r="B11" s="6" t="s">
        <v>16</v>
      </c>
      <c r="C11" s="45" t="s">
        <v>112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C11" s="31">
        <v>0</v>
      </c>
      <c r="AD11" s="31">
        <v>127984</v>
      </c>
      <c r="AE11" s="31">
        <v>178424</v>
      </c>
      <c r="AF11" s="31">
        <v>194075</v>
      </c>
      <c r="AG11" s="31">
        <v>175503</v>
      </c>
      <c r="AH11" s="31">
        <v>152867</v>
      </c>
      <c r="AI11" s="31">
        <v>126915</v>
      </c>
      <c r="AJ11" s="31">
        <v>167507</v>
      </c>
      <c r="AK11" s="31">
        <v>180119</v>
      </c>
      <c r="AL11" s="31">
        <v>222351</v>
      </c>
      <c r="AM11" s="31">
        <v>206949</v>
      </c>
      <c r="AN11" s="31">
        <v>229285</v>
      </c>
      <c r="AO11" s="31">
        <v>180838</v>
      </c>
      <c r="AP11" s="31">
        <v>227996</v>
      </c>
      <c r="AQ11" s="31">
        <v>214877</v>
      </c>
      <c r="AR11" s="31">
        <v>210543</v>
      </c>
      <c r="AS11" s="31">
        <v>173900</v>
      </c>
      <c r="AT11" s="31">
        <v>114519</v>
      </c>
      <c r="AU11" s="31">
        <v>129590</v>
      </c>
      <c r="AV11" s="31">
        <v>118711</v>
      </c>
      <c r="AW11" s="31">
        <v>113546</v>
      </c>
      <c r="AX11" s="31">
        <v>99132</v>
      </c>
      <c r="AY11" s="31">
        <v>88093</v>
      </c>
      <c r="AZ11" s="31">
        <v>54686</v>
      </c>
      <c r="BA11" s="31">
        <v>51076</v>
      </c>
      <c r="BB11" s="31">
        <v>42107</v>
      </c>
      <c r="BC11" s="31">
        <v>56646</v>
      </c>
      <c r="BD11" s="31">
        <v>104206</v>
      </c>
      <c r="BE11" s="31">
        <v>11301</v>
      </c>
      <c r="BF11" s="31">
        <v>16793</v>
      </c>
      <c r="BG11" s="31">
        <v>4059</v>
      </c>
      <c r="BH11" s="31">
        <v>19857</v>
      </c>
      <c r="BI11" s="31">
        <v>7682</v>
      </c>
      <c r="BJ11" s="31">
        <v>8577</v>
      </c>
    </row>
    <row r="12" spans="2:62">
      <c r="B12" s="6" t="s">
        <v>81</v>
      </c>
      <c r="C12" s="45" t="s">
        <v>88</v>
      </c>
      <c r="D12" s="31">
        <v>8326</v>
      </c>
      <c r="E12" s="31">
        <v>9340</v>
      </c>
      <c r="F12" s="31">
        <v>8981</v>
      </c>
      <c r="G12" s="31">
        <v>15556</v>
      </c>
      <c r="H12" s="31">
        <v>12230</v>
      </c>
      <c r="I12" s="31">
        <v>17890</v>
      </c>
      <c r="J12" s="31">
        <v>19538</v>
      </c>
      <c r="K12" s="31">
        <v>30562</v>
      </c>
      <c r="L12" s="31">
        <v>33855</v>
      </c>
      <c r="M12" s="31">
        <v>31113</v>
      </c>
      <c r="N12" s="31">
        <v>19337</v>
      </c>
      <c r="O12" s="31">
        <v>9121</v>
      </c>
      <c r="P12" s="31">
        <v>0</v>
      </c>
      <c r="Q12" s="31">
        <v>0</v>
      </c>
      <c r="R12" s="31">
        <v>0</v>
      </c>
      <c r="S12" s="31">
        <v>0</v>
      </c>
      <c r="T12" s="31">
        <v>0</v>
      </c>
      <c r="U12" s="31">
        <v>0</v>
      </c>
      <c r="V12" s="31">
        <v>0</v>
      </c>
      <c r="W12" s="31">
        <v>0</v>
      </c>
      <c r="X12" s="31">
        <v>0</v>
      </c>
      <c r="Y12" s="31">
        <v>0</v>
      </c>
      <c r="Z12" s="31">
        <v>0</v>
      </c>
      <c r="AA12" s="31">
        <v>0</v>
      </c>
      <c r="AB12" s="31">
        <v>4306</v>
      </c>
      <c r="AC12" s="31">
        <v>261</v>
      </c>
      <c r="AD12" s="31">
        <v>92</v>
      </c>
      <c r="AE12" s="31">
        <v>4722</v>
      </c>
      <c r="AF12" s="31">
        <v>5430</v>
      </c>
      <c r="AG12" s="31">
        <v>177</v>
      </c>
      <c r="AH12" s="31">
        <v>1306</v>
      </c>
      <c r="AI12" s="31">
        <v>4840</v>
      </c>
      <c r="AJ12" s="31">
        <v>0</v>
      </c>
      <c r="AK12" s="31">
        <v>0</v>
      </c>
      <c r="AL12" s="31">
        <v>11559</v>
      </c>
      <c r="AM12" s="31">
        <v>11557</v>
      </c>
      <c r="AN12" s="31">
        <v>11163</v>
      </c>
      <c r="AO12" s="31">
        <v>10980</v>
      </c>
      <c r="AP12" s="31">
        <v>21305</v>
      </c>
      <c r="AQ12" s="31">
        <v>21823</v>
      </c>
      <c r="AR12" s="31">
        <v>20453</v>
      </c>
      <c r="AS12" s="31">
        <v>19587</v>
      </c>
      <c r="AT12" s="31">
        <v>28494</v>
      </c>
      <c r="AU12" s="31">
        <v>27146</v>
      </c>
      <c r="AV12" s="31">
        <v>25539</v>
      </c>
      <c r="AW12" s="31">
        <v>24804</v>
      </c>
      <c r="AX12" s="31">
        <v>35632</v>
      </c>
      <c r="AY12" s="31">
        <v>36317</v>
      </c>
      <c r="AZ12" s="31">
        <v>32146</v>
      </c>
      <c r="BA12" s="31">
        <v>26459</v>
      </c>
      <c r="BB12" s="31"/>
      <c r="BC12" s="31" t="s">
        <v>31</v>
      </c>
      <c r="BD12" s="31"/>
      <c r="BE12" s="31"/>
      <c r="BF12" s="31"/>
      <c r="BG12" s="31"/>
      <c r="BH12" s="31"/>
      <c r="BI12" s="31"/>
      <c r="BJ12" s="31"/>
    </row>
    <row r="13" spans="2:62">
      <c r="B13" s="6" t="s">
        <v>237</v>
      </c>
      <c r="C13" s="45" t="s">
        <v>113</v>
      </c>
      <c r="D13" s="31">
        <v>10555380</v>
      </c>
      <c r="E13" s="31">
        <v>10791443</v>
      </c>
      <c r="F13" s="31">
        <v>10892749</v>
      </c>
      <c r="G13" s="31">
        <v>10767436</v>
      </c>
      <c r="H13" s="31">
        <v>9480313</v>
      </c>
      <c r="I13" s="31">
        <v>10441888</v>
      </c>
      <c r="J13" s="31">
        <v>10572303</v>
      </c>
      <c r="K13" s="31">
        <v>11125827</v>
      </c>
      <c r="L13" s="31">
        <v>11840264</v>
      </c>
      <c r="M13" s="31">
        <v>11713954</v>
      </c>
      <c r="N13" s="31">
        <v>11937325</v>
      </c>
      <c r="O13" s="28">
        <v>11855647</v>
      </c>
      <c r="P13" s="28">
        <v>11539233</v>
      </c>
      <c r="Q13" s="28">
        <v>11411231</v>
      </c>
      <c r="R13" s="28">
        <v>11769570</v>
      </c>
      <c r="S13" s="28">
        <v>11887297</v>
      </c>
      <c r="T13" s="28">
        <v>12033139</v>
      </c>
      <c r="U13" s="28">
        <v>12105596</v>
      </c>
      <c r="V13" s="28">
        <v>12029036</v>
      </c>
      <c r="W13" s="28">
        <v>12003794</v>
      </c>
      <c r="X13" s="28">
        <v>11702489</v>
      </c>
      <c r="Y13" s="28">
        <v>11649346</v>
      </c>
      <c r="Z13" s="28">
        <v>11777561</v>
      </c>
      <c r="AA13" s="28">
        <v>11809527</v>
      </c>
      <c r="AB13" s="28">
        <v>11861006</v>
      </c>
      <c r="AC13" s="28">
        <v>11894958</v>
      </c>
      <c r="AD13" s="28">
        <v>12026384</v>
      </c>
      <c r="AE13" s="28">
        <v>12343773</v>
      </c>
      <c r="AF13" s="28">
        <v>12721947</v>
      </c>
      <c r="AG13" s="28">
        <v>13014398</v>
      </c>
      <c r="AH13" s="28">
        <v>13556904</v>
      </c>
      <c r="AI13" s="28">
        <v>13965259</v>
      </c>
      <c r="AJ13" s="28">
        <v>14069179</v>
      </c>
      <c r="AK13" s="28">
        <v>14287684</v>
      </c>
      <c r="AL13" s="28">
        <v>14273647</v>
      </c>
      <c r="AM13" s="28">
        <v>14343558</v>
      </c>
      <c r="AN13" s="28">
        <v>13600521</v>
      </c>
      <c r="AO13" s="28">
        <v>13206963</v>
      </c>
      <c r="AP13" s="28">
        <v>12629838</v>
      </c>
      <c r="AQ13" s="28">
        <v>12489421</v>
      </c>
      <c r="AR13" s="28">
        <v>12280799</v>
      </c>
      <c r="AS13" s="28">
        <v>11988819</v>
      </c>
      <c r="AT13" s="28">
        <v>12107653</v>
      </c>
      <c r="AU13" s="28">
        <v>12054541</v>
      </c>
      <c r="AV13" s="28">
        <v>11719651</v>
      </c>
      <c r="AW13" s="28" t="s">
        <v>157</v>
      </c>
      <c r="AX13" s="28" t="s">
        <v>153</v>
      </c>
      <c r="AY13" s="28">
        <v>11122492</v>
      </c>
      <c r="AZ13" s="28">
        <v>11028032</v>
      </c>
      <c r="BA13" s="28">
        <v>11146743</v>
      </c>
      <c r="BB13" s="28">
        <v>11079794</v>
      </c>
      <c r="BC13" s="28">
        <v>11352492</v>
      </c>
      <c r="BD13" s="28">
        <v>11497635</v>
      </c>
      <c r="BE13" s="28">
        <v>11162399</v>
      </c>
      <c r="BF13" s="28">
        <v>10832781</v>
      </c>
      <c r="BG13" s="28">
        <v>10956947</v>
      </c>
      <c r="BH13" s="28">
        <v>10214422</v>
      </c>
      <c r="BI13" s="28">
        <v>9817027</v>
      </c>
      <c r="BJ13" s="28">
        <v>9250935</v>
      </c>
    </row>
    <row r="14" spans="2:62">
      <c r="B14" s="6" t="s">
        <v>218</v>
      </c>
      <c r="C14" s="47" t="s">
        <v>223</v>
      </c>
      <c r="D14" s="31">
        <v>10555330</v>
      </c>
      <c r="E14" s="31">
        <v>10791371</v>
      </c>
      <c r="F14" s="31">
        <v>10892650</v>
      </c>
      <c r="G14" s="31">
        <v>10767297</v>
      </c>
      <c r="H14" s="31">
        <v>10557742</v>
      </c>
      <c r="I14" s="31">
        <v>10441673</v>
      </c>
      <c r="J14" s="31">
        <v>10572032</v>
      </c>
      <c r="K14" s="31">
        <v>11122777</v>
      </c>
      <c r="L14" s="31">
        <v>11834455</v>
      </c>
      <c r="M14" s="31">
        <v>11705420</v>
      </c>
      <c r="N14" s="31">
        <v>11926011</v>
      </c>
      <c r="O14" s="31">
        <v>11841536</v>
      </c>
      <c r="P14" s="31">
        <v>11522195</v>
      </c>
      <c r="Q14" s="31">
        <v>11391392</v>
      </c>
      <c r="R14" s="31">
        <v>11746882</v>
      </c>
      <c r="S14" s="31">
        <v>11861783</v>
      </c>
      <c r="T14" s="31">
        <v>12003706</v>
      </c>
      <c r="U14" s="31">
        <v>12073285</v>
      </c>
      <c r="V14" s="31">
        <v>11993631</v>
      </c>
      <c r="W14" s="31">
        <v>11965509</v>
      </c>
      <c r="X14" s="31">
        <v>11616403</v>
      </c>
      <c r="Y14" s="31">
        <v>11559575</v>
      </c>
      <c r="Z14" s="31">
        <v>11676385</v>
      </c>
      <c r="AA14" s="31">
        <v>11704874</v>
      </c>
      <c r="AB14" s="31">
        <v>11745459</v>
      </c>
      <c r="AC14" s="31">
        <v>11776501</v>
      </c>
      <c r="AD14" s="31">
        <v>11910826</v>
      </c>
      <c r="AE14" s="31">
        <v>0</v>
      </c>
      <c r="AF14" s="31">
        <v>0</v>
      </c>
      <c r="AG14" s="31">
        <v>0</v>
      </c>
      <c r="AH14" s="31">
        <v>0</v>
      </c>
      <c r="AI14" s="31">
        <v>0</v>
      </c>
      <c r="AJ14" s="31">
        <v>0</v>
      </c>
      <c r="AK14" s="31">
        <v>0</v>
      </c>
      <c r="AL14" s="31">
        <v>0</v>
      </c>
      <c r="AM14" s="31">
        <v>0</v>
      </c>
      <c r="AN14" s="31">
        <v>0</v>
      </c>
      <c r="AO14" s="31">
        <v>0</v>
      </c>
      <c r="AP14" s="31">
        <v>0</v>
      </c>
      <c r="AQ14" s="31">
        <v>0</v>
      </c>
      <c r="AR14" s="31">
        <v>0</v>
      </c>
      <c r="AS14" s="31">
        <v>0</v>
      </c>
      <c r="AT14" s="31">
        <v>0</v>
      </c>
      <c r="AU14" s="31">
        <v>0</v>
      </c>
      <c r="AV14" s="31">
        <v>0</v>
      </c>
      <c r="AW14" s="31">
        <v>0</v>
      </c>
      <c r="AX14" s="31">
        <v>0</v>
      </c>
      <c r="AY14" s="31">
        <v>0</v>
      </c>
      <c r="AZ14" s="31">
        <v>0</v>
      </c>
      <c r="BA14" s="31">
        <v>0</v>
      </c>
      <c r="BB14" s="31">
        <v>0</v>
      </c>
      <c r="BC14" s="31">
        <v>0</v>
      </c>
      <c r="BD14" s="31">
        <v>0</v>
      </c>
      <c r="BE14" s="31">
        <v>0</v>
      </c>
      <c r="BF14" s="31">
        <v>0</v>
      </c>
      <c r="BG14" s="31">
        <v>0</v>
      </c>
      <c r="BH14" s="31">
        <v>0</v>
      </c>
      <c r="BI14" s="31">
        <v>0</v>
      </c>
      <c r="BJ14" s="31">
        <v>0</v>
      </c>
    </row>
    <row r="15" spans="2:62" ht="21">
      <c r="B15" s="6" t="s">
        <v>219</v>
      </c>
      <c r="C15" s="47" t="s">
        <v>224</v>
      </c>
      <c r="D15" s="28">
        <v>50</v>
      </c>
      <c r="E15" s="28">
        <v>72</v>
      </c>
      <c r="F15" s="28">
        <v>99</v>
      </c>
      <c r="G15" s="28">
        <v>139</v>
      </c>
      <c r="H15" s="28">
        <v>174</v>
      </c>
      <c r="I15" s="28">
        <v>215</v>
      </c>
      <c r="J15" s="28">
        <v>271</v>
      </c>
      <c r="K15" s="28">
        <v>3050</v>
      </c>
      <c r="L15" s="28">
        <v>5809</v>
      </c>
      <c r="M15" s="28">
        <v>8534</v>
      </c>
      <c r="N15" s="28">
        <v>11314</v>
      </c>
      <c r="O15" s="31">
        <v>14111</v>
      </c>
      <c r="P15" s="31">
        <v>17038</v>
      </c>
      <c r="Q15" s="31">
        <v>19839</v>
      </c>
      <c r="R15" s="31">
        <v>22688</v>
      </c>
      <c r="S15" s="31">
        <v>25514</v>
      </c>
      <c r="T15" s="31">
        <v>29433</v>
      </c>
      <c r="U15" s="31">
        <v>32311</v>
      </c>
      <c r="V15" s="31">
        <v>35405</v>
      </c>
      <c r="W15" s="31">
        <v>38285</v>
      </c>
      <c r="X15" s="31">
        <v>86086</v>
      </c>
      <c r="Y15" s="31">
        <v>89771</v>
      </c>
      <c r="Z15" s="31">
        <v>101176</v>
      </c>
      <c r="AA15" s="31">
        <v>104653</v>
      </c>
      <c r="AB15" s="31">
        <v>115547</v>
      </c>
      <c r="AC15" s="31">
        <v>118457</v>
      </c>
      <c r="AD15" s="31">
        <v>115558</v>
      </c>
      <c r="AE15" s="31">
        <v>0</v>
      </c>
      <c r="AF15" s="31">
        <v>0</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0</v>
      </c>
      <c r="BJ15" s="31">
        <v>0</v>
      </c>
    </row>
    <row r="16" spans="2:62" ht="16" customHeight="1">
      <c r="B16" s="6" t="s">
        <v>271</v>
      </c>
      <c r="C16" s="45" t="s">
        <v>89</v>
      </c>
      <c r="D16" s="28">
        <v>8307011</v>
      </c>
      <c r="E16" s="28">
        <v>8448481</v>
      </c>
      <c r="F16" s="28">
        <v>7971732</v>
      </c>
      <c r="G16" s="28">
        <v>9484770</v>
      </c>
      <c r="H16" s="28">
        <v>10557568</v>
      </c>
      <c r="I16" s="28">
        <v>9956677</v>
      </c>
      <c r="J16" s="28">
        <v>9578679</v>
      </c>
      <c r="K16" s="28">
        <v>9008118</v>
      </c>
      <c r="L16" s="28">
        <v>8237346</v>
      </c>
      <c r="M16" s="28">
        <v>10141689</v>
      </c>
      <c r="N16" s="28">
        <v>6662603</v>
      </c>
      <c r="O16" s="28">
        <v>7108931</v>
      </c>
      <c r="P16" s="28">
        <v>6887656</v>
      </c>
      <c r="Q16" s="28">
        <v>7031975</v>
      </c>
      <c r="R16" s="28">
        <v>6864235</v>
      </c>
      <c r="S16" s="28">
        <v>7371414</v>
      </c>
      <c r="T16" s="28">
        <v>7412928</v>
      </c>
      <c r="U16" s="28">
        <v>6468064</v>
      </c>
      <c r="V16" s="28">
        <v>5759841</v>
      </c>
      <c r="W16" s="28">
        <v>5302078</v>
      </c>
      <c r="X16" s="28">
        <v>5515126</v>
      </c>
      <c r="Y16" s="28">
        <v>5760744</v>
      </c>
      <c r="Z16" s="28">
        <v>5632299</v>
      </c>
      <c r="AA16" s="28">
        <v>5476293</v>
      </c>
      <c r="AB16" s="28">
        <v>5517144</v>
      </c>
      <c r="AC16" s="28">
        <v>6415094</v>
      </c>
      <c r="AD16" s="28">
        <v>5984138</v>
      </c>
      <c r="AE16" s="28">
        <v>5539720</v>
      </c>
      <c r="AF16" s="28">
        <v>5116627</v>
      </c>
      <c r="AG16" s="28">
        <v>5093252</v>
      </c>
      <c r="AH16" s="28">
        <v>5232538</v>
      </c>
      <c r="AI16" s="28">
        <v>5419369</v>
      </c>
      <c r="AJ16" s="28">
        <v>5065486</v>
      </c>
      <c r="AK16" s="28">
        <v>5054491</v>
      </c>
      <c r="AL16" s="28">
        <v>5749902</v>
      </c>
      <c r="AM16" s="28">
        <v>5000538</v>
      </c>
      <c r="AN16" s="28">
        <v>4407737</v>
      </c>
      <c r="AO16" s="28">
        <v>4993558</v>
      </c>
      <c r="AP16" s="28">
        <v>5106994</v>
      </c>
      <c r="AQ16" s="28">
        <v>5698555</v>
      </c>
      <c r="AR16" s="28">
        <v>4850622</v>
      </c>
      <c r="AS16" s="28">
        <v>5698995</v>
      </c>
      <c r="AT16" s="28">
        <v>5735067</v>
      </c>
      <c r="AU16" s="28">
        <v>4692862</v>
      </c>
      <c r="AV16" s="28">
        <v>4681220</v>
      </c>
      <c r="AW16" s="28" t="s">
        <v>158</v>
      </c>
      <c r="AX16" s="28" t="s">
        <v>154</v>
      </c>
      <c r="AY16" s="28">
        <v>3937399</v>
      </c>
      <c r="AZ16" s="28">
        <v>4127090</v>
      </c>
      <c r="BA16" s="28">
        <v>3649975</v>
      </c>
      <c r="BB16" s="28">
        <v>3185865</v>
      </c>
      <c r="BC16" s="28" t="s">
        <v>138</v>
      </c>
      <c r="BD16" s="28">
        <v>2570903</v>
      </c>
      <c r="BE16" s="28">
        <v>2496474</v>
      </c>
      <c r="BF16" s="28">
        <v>3534883</v>
      </c>
      <c r="BG16" s="28">
        <v>3192667</v>
      </c>
      <c r="BH16" s="28">
        <v>2793801</v>
      </c>
      <c r="BI16" s="28">
        <v>2428806</v>
      </c>
      <c r="BJ16" s="28">
        <v>3196310</v>
      </c>
    </row>
    <row r="17" spans="2:62">
      <c r="B17" s="6" t="s">
        <v>17</v>
      </c>
      <c r="C17" s="45" t="s">
        <v>58</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v>0</v>
      </c>
      <c r="AN17" s="31">
        <v>0</v>
      </c>
      <c r="AO17" s="31">
        <v>0</v>
      </c>
      <c r="AP17" s="31">
        <v>0</v>
      </c>
      <c r="AQ17" s="31">
        <v>0</v>
      </c>
      <c r="AR17" s="31">
        <v>22830</v>
      </c>
      <c r="AS17" s="31">
        <v>0</v>
      </c>
      <c r="AT17" s="31">
        <v>0</v>
      </c>
      <c r="AU17" s="31">
        <v>0</v>
      </c>
      <c r="AV17" s="31">
        <v>0</v>
      </c>
      <c r="AW17" s="31">
        <v>0</v>
      </c>
      <c r="AX17" s="31">
        <v>52298</v>
      </c>
      <c r="AY17" s="31">
        <v>0</v>
      </c>
      <c r="AZ17" s="31">
        <v>0</v>
      </c>
      <c r="BA17" s="31">
        <v>0</v>
      </c>
      <c r="BB17" s="31">
        <v>118759</v>
      </c>
      <c r="BC17" s="31">
        <v>0</v>
      </c>
      <c r="BD17" s="31">
        <v>740635</v>
      </c>
      <c r="BE17" s="31">
        <v>393564</v>
      </c>
      <c r="BF17" s="31">
        <v>0</v>
      </c>
      <c r="BG17" s="31">
        <v>0</v>
      </c>
      <c r="BH17" s="31">
        <v>512720</v>
      </c>
      <c r="BI17" s="31">
        <v>216209</v>
      </c>
      <c r="BJ17" s="31">
        <v>132010</v>
      </c>
    </row>
    <row r="18" spans="2:62">
      <c r="B18" s="6" t="s">
        <v>30</v>
      </c>
      <c r="C18" s="45" t="s">
        <v>59</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1">
        <v>0</v>
      </c>
      <c r="AN18" s="31">
        <v>50</v>
      </c>
      <c r="AO18" s="31">
        <v>50</v>
      </c>
      <c r="AP18" s="31">
        <v>50</v>
      </c>
      <c r="AQ18" s="31">
        <v>0</v>
      </c>
      <c r="AR18" s="31">
        <v>168513</v>
      </c>
      <c r="AS18" s="31">
        <v>0</v>
      </c>
      <c r="AT18" s="31">
        <v>0</v>
      </c>
      <c r="AU18" s="31">
        <v>171251</v>
      </c>
      <c r="AV18" s="31">
        <v>0</v>
      </c>
      <c r="AW18" s="31">
        <v>0</v>
      </c>
      <c r="AX18" s="31">
        <v>0</v>
      </c>
      <c r="AY18" s="31">
        <v>0</v>
      </c>
      <c r="AZ18" s="31">
        <v>0</v>
      </c>
      <c r="BA18" s="31">
        <v>0</v>
      </c>
      <c r="BB18" s="31">
        <v>0</v>
      </c>
      <c r="BC18" s="31">
        <v>0</v>
      </c>
      <c r="BD18" s="31">
        <v>22830</v>
      </c>
      <c r="BE18" s="31">
        <v>22830</v>
      </c>
      <c r="BF18" s="31">
        <v>22830</v>
      </c>
      <c r="BG18" s="31">
        <v>22830</v>
      </c>
      <c r="BH18" s="31">
        <v>0</v>
      </c>
      <c r="BI18" s="31">
        <v>0</v>
      </c>
      <c r="BJ18" s="31">
        <v>0</v>
      </c>
    </row>
    <row r="19" spans="2:62" ht="21" customHeight="1">
      <c r="B19" s="6" t="s">
        <v>54</v>
      </c>
      <c r="C19" s="45" t="s">
        <v>115</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1">
        <v>0</v>
      </c>
      <c r="AN19" s="31">
        <v>0</v>
      </c>
      <c r="AO19" s="31">
        <v>0</v>
      </c>
      <c r="AP19" s="31">
        <v>0</v>
      </c>
      <c r="AQ19" s="31">
        <v>0</v>
      </c>
      <c r="AR19" s="31">
        <v>133657</v>
      </c>
      <c r="AS19" s="31">
        <v>22830</v>
      </c>
      <c r="AT19" s="31">
        <v>22830</v>
      </c>
      <c r="AU19" s="31">
        <v>116741</v>
      </c>
      <c r="AV19" s="31">
        <v>22830</v>
      </c>
      <c r="AW19" s="31">
        <v>22830</v>
      </c>
      <c r="AX19" s="31">
        <v>22830</v>
      </c>
      <c r="AY19" s="31">
        <v>22830</v>
      </c>
      <c r="AZ19" s="31">
        <v>22830</v>
      </c>
      <c r="BA19" s="31">
        <v>22830</v>
      </c>
      <c r="BB19" s="31">
        <v>22830</v>
      </c>
      <c r="BC19" s="31">
        <v>22830</v>
      </c>
      <c r="BD19" s="31">
        <v>0</v>
      </c>
      <c r="BE19" s="31">
        <v>0</v>
      </c>
      <c r="BF19" s="31">
        <v>0</v>
      </c>
      <c r="BG19" s="31">
        <v>0</v>
      </c>
      <c r="BH19" s="31">
        <v>0</v>
      </c>
      <c r="BI19" s="31">
        <v>0</v>
      </c>
      <c r="BJ19" s="31">
        <v>0</v>
      </c>
    </row>
    <row r="20" spans="2:62">
      <c r="B20" s="6" t="s">
        <v>18</v>
      </c>
      <c r="C20" s="45" t="s">
        <v>60</v>
      </c>
      <c r="D20" s="28">
        <v>105080</v>
      </c>
      <c r="E20" s="28">
        <v>106818</v>
      </c>
      <c r="F20" s="28">
        <v>127304</v>
      </c>
      <c r="G20" s="28">
        <v>131833</v>
      </c>
      <c r="H20" s="28">
        <v>127643</v>
      </c>
      <c r="I20" s="28">
        <v>130067</v>
      </c>
      <c r="J20" s="28">
        <v>131604</v>
      </c>
      <c r="K20" s="28">
        <v>132983</v>
      </c>
      <c r="L20" s="28">
        <v>116539</v>
      </c>
      <c r="M20" s="28">
        <v>116272</v>
      </c>
      <c r="N20" s="28">
        <v>110864</v>
      </c>
      <c r="O20" s="28">
        <v>112861</v>
      </c>
      <c r="P20" s="28">
        <v>107567</v>
      </c>
      <c r="Q20" s="28">
        <v>106161</v>
      </c>
      <c r="R20" s="28">
        <v>108735</v>
      </c>
      <c r="S20" s="28">
        <v>110902</v>
      </c>
      <c r="T20" s="28">
        <v>109908</v>
      </c>
      <c r="U20" s="28">
        <v>110694</v>
      </c>
      <c r="V20" s="28">
        <v>113370</v>
      </c>
      <c r="W20" s="28">
        <v>117062</v>
      </c>
      <c r="X20" s="28">
        <v>110354</v>
      </c>
      <c r="Y20" s="28">
        <v>113507</v>
      </c>
      <c r="Z20" s="28">
        <v>117160</v>
      </c>
      <c r="AA20" s="28">
        <v>120050</v>
      </c>
      <c r="AB20" s="28">
        <v>120326</v>
      </c>
      <c r="AC20" s="28">
        <v>120715</v>
      </c>
      <c r="AD20" s="28">
        <v>117286</v>
      </c>
      <c r="AE20" s="28">
        <v>121328</v>
      </c>
      <c r="AF20" s="28">
        <v>118549</v>
      </c>
      <c r="AG20" s="28">
        <v>122882</v>
      </c>
      <c r="AH20" s="28">
        <v>126335</v>
      </c>
      <c r="AI20" s="28">
        <v>131310</v>
      </c>
      <c r="AJ20" s="28">
        <v>132023</v>
      </c>
      <c r="AK20" s="28">
        <v>136545</v>
      </c>
      <c r="AL20" s="28">
        <v>140744</v>
      </c>
      <c r="AM20" s="28">
        <v>147610</v>
      </c>
      <c r="AN20" s="28">
        <v>148794</v>
      </c>
      <c r="AO20" s="28">
        <v>152879</v>
      </c>
      <c r="AP20" s="28">
        <v>158377</v>
      </c>
      <c r="AQ20" s="28">
        <v>164898</v>
      </c>
      <c r="AR20" s="28">
        <v>20859</v>
      </c>
      <c r="AS20" s="28">
        <v>169909</v>
      </c>
      <c r="AT20" s="28">
        <v>169285</v>
      </c>
      <c r="AU20" s="28">
        <v>37480</v>
      </c>
      <c r="AV20" s="28">
        <v>168797</v>
      </c>
      <c r="AW20" s="28">
        <v>168055</v>
      </c>
      <c r="AX20" s="28">
        <v>167270</v>
      </c>
      <c r="AY20" s="28">
        <v>169649</v>
      </c>
      <c r="AZ20" s="28">
        <v>160136</v>
      </c>
      <c r="BA20" s="28">
        <v>126609</v>
      </c>
      <c r="BB20" s="28">
        <v>122585</v>
      </c>
      <c r="BC20" s="28">
        <v>119870</v>
      </c>
      <c r="BD20" s="28">
        <v>113294</v>
      </c>
      <c r="BE20" s="28">
        <v>104456</v>
      </c>
      <c r="BF20" s="28">
        <v>100499</v>
      </c>
      <c r="BG20" s="28">
        <v>95188</v>
      </c>
      <c r="BH20" s="28">
        <v>86864</v>
      </c>
      <c r="BI20" s="28">
        <v>77513</v>
      </c>
      <c r="BJ20" s="28">
        <v>72937</v>
      </c>
    </row>
    <row r="21" spans="2:62">
      <c r="B21" s="6" t="s">
        <v>19</v>
      </c>
      <c r="C21" s="45" t="s">
        <v>114</v>
      </c>
      <c r="D21" s="28">
        <v>89423</v>
      </c>
      <c r="E21" s="28">
        <v>87291</v>
      </c>
      <c r="F21" s="28">
        <v>88423</v>
      </c>
      <c r="G21" s="28">
        <v>92327</v>
      </c>
      <c r="H21" s="28">
        <v>88047</v>
      </c>
      <c r="I21" s="28">
        <v>88868</v>
      </c>
      <c r="J21" s="28">
        <v>91717</v>
      </c>
      <c r="K21" s="28">
        <v>91670</v>
      </c>
      <c r="L21" s="28">
        <v>89048</v>
      </c>
      <c r="M21" s="28">
        <v>89489</v>
      </c>
      <c r="N21" s="28">
        <v>83832</v>
      </c>
      <c r="O21" s="28">
        <v>84082</v>
      </c>
      <c r="P21" s="28">
        <v>79957</v>
      </c>
      <c r="Q21" s="28">
        <v>81630</v>
      </c>
      <c r="R21" s="28">
        <v>82554</v>
      </c>
      <c r="S21" s="28">
        <v>84651</v>
      </c>
      <c r="T21" s="28">
        <v>79600</v>
      </c>
      <c r="U21" s="28">
        <v>80326</v>
      </c>
      <c r="V21" s="28">
        <v>78025</v>
      </c>
      <c r="W21" s="28">
        <v>77743</v>
      </c>
      <c r="X21" s="28">
        <v>67995</v>
      </c>
      <c r="Y21" s="28">
        <v>66593</v>
      </c>
      <c r="Z21" s="28">
        <v>68298</v>
      </c>
      <c r="AA21" s="28">
        <v>68396</v>
      </c>
      <c r="AB21" s="28">
        <v>69856</v>
      </c>
      <c r="AC21" s="28">
        <v>67788</v>
      </c>
      <c r="AD21" s="28">
        <v>70568</v>
      </c>
      <c r="AE21" s="28">
        <v>72720</v>
      </c>
      <c r="AF21" s="28">
        <v>69982</v>
      </c>
      <c r="AG21" s="28">
        <v>69727</v>
      </c>
      <c r="AH21" s="28">
        <v>72142</v>
      </c>
      <c r="AI21" s="28">
        <v>81723</v>
      </c>
      <c r="AJ21" s="28">
        <v>84726</v>
      </c>
      <c r="AK21" s="28">
        <v>87722</v>
      </c>
      <c r="AL21" s="28">
        <v>90323</v>
      </c>
      <c r="AM21" s="28">
        <v>89411</v>
      </c>
      <c r="AN21" s="28">
        <v>96258</v>
      </c>
      <c r="AO21" s="28">
        <v>96105</v>
      </c>
      <c r="AP21" s="28">
        <v>126852</v>
      </c>
      <c r="AQ21" s="28">
        <v>132023</v>
      </c>
      <c r="AR21" s="28"/>
      <c r="AS21" s="28">
        <v>132201</v>
      </c>
      <c r="AT21" s="28">
        <v>114396</v>
      </c>
      <c r="AU21" s="28">
        <v>6363</v>
      </c>
      <c r="AV21" s="28">
        <v>111544</v>
      </c>
      <c r="AW21" s="28">
        <v>112156</v>
      </c>
      <c r="AX21" s="28">
        <v>117370</v>
      </c>
      <c r="AY21" s="28">
        <v>116698</v>
      </c>
      <c r="AZ21" s="28">
        <v>117596</v>
      </c>
      <c r="BA21" s="28">
        <v>121639</v>
      </c>
      <c r="BB21" s="28">
        <v>124179</v>
      </c>
      <c r="BC21" s="28">
        <v>128610</v>
      </c>
      <c r="BD21" s="28">
        <v>124068</v>
      </c>
      <c r="BE21" s="28">
        <v>126697</v>
      </c>
      <c r="BF21" s="28">
        <v>128126</v>
      </c>
      <c r="BG21" s="28">
        <v>126844</v>
      </c>
      <c r="BH21" s="28">
        <v>124083</v>
      </c>
      <c r="BI21" s="28">
        <v>106810</v>
      </c>
      <c r="BJ21" s="28">
        <v>107259</v>
      </c>
    </row>
    <row r="22" spans="2:62">
      <c r="B22" s="6" t="s">
        <v>246</v>
      </c>
      <c r="C22" s="45" t="s">
        <v>248</v>
      </c>
      <c r="D22" s="31">
        <v>52038</v>
      </c>
      <c r="E22" s="31">
        <v>56374</v>
      </c>
      <c r="F22" s="31">
        <v>51159</v>
      </c>
      <c r="G22" s="31">
        <v>53967</v>
      </c>
      <c r="H22" s="31">
        <v>54725</v>
      </c>
      <c r="I22" s="31">
        <v>58803</v>
      </c>
      <c r="J22" s="31">
        <v>61611</v>
      </c>
      <c r="K22" s="31">
        <v>65839</v>
      </c>
      <c r="L22" s="31">
        <v>66989</v>
      </c>
      <c r="M22" s="31">
        <v>70037</v>
      </c>
      <c r="N22" s="31">
        <v>74262</v>
      </c>
      <c r="O22" s="31">
        <v>78538</v>
      </c>
      <c r="P22" s="31">
        <v>75183</v>
      </c>
      <c r="Q22" s="31">
        <v>79164</v>
      </c>
      <c r="R22" s="31">
        <v>74625</v>
      </c>
      <c r="S22" s="31">
        <v>67796</v>
      </c>
      <c r="T22" s="31">
        <v>69870</v>
      </c>
      <c r="U22" s="31">
        <v>73304</v>
      </c>
      <c r="V22" s="31">
        <v>76803</v>
      </c>
      <c r="W22" s="31">
        <v>79738</v>
      </c>
      <c r="X22" s="31">
        <v>81606</v>
      </c>
      <c r="Y22" s="31">
        <v>85650</v>
      </c>
      <c r="Z22" s="31">
        <v>69551</v>
      </c>
      <c r="AA22" s="31">
        <v>0</v>
      </c>
      <c r="AB22" s="31">
        <v>0</v>
      </c>
      <c r="AC22" s="31">
        <v>0</v>
      </c>
      <c r="AD22" s="31">
        <v>0</v>
      </c>
      <c r="AE22" s="31">
        <v>0</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c r="BJ22" s="31">
        <v>0</v>
      </c>
    </row>
    <row r="23" spans="2:62">
      <c r="B23" s="6" t="s">
        <v>20</v>
      </c>
      <c r="C23" s="45" t="s">
        <v>90</v>
      </c>
      <c r="D23" s="28">
        <v>137793</v>
      </c>
      <c r="E23" s="28">
        <v>140168</v>
      </c>
      <c r="F23" s="28">
        <v>145078</v>
      </c>
      <c r="G23" s="28">
        <v>158734</v>
      </c>
      <c r="H23" s="28">
        <v>179998</v>
      </c>
      <c r="I23" s="28">
        <v>170966</v>
      </c>
      <c r="J23" s="28">
        <v>169870</v>
      </c>
      <c r="K23" s="28">
        <v>175900</v>
      </c>
      <c r="L23" s="28">
        <v>189029</v>
      </c>
      <c r="M23" s="28">
        <v>172578</v>
      </c>
      <c r="N23" s="28">
        <v>159181</v>
      </c>
      <c r="O23" s="28">
        <v>151072</v>
      </c>
      <c r="P23" s="28">
        <v>128701</v>
      </c>
      <c r="Q23" s="28">
        <v>132548</v>
      </c>
      <c r="R23" s="28">
        <v>126731</v>
      </c>
      <c r="S23" s="28">
        <v>129136</v>
      </c>
      <c r="T23" s="28">
        <v>117418</v>
      </c>
      <c r="U23" s="28">
        <v>109414</v>
      </c>
      <c r="V23" s="28">
        <v>110693</v>
      </c>
      <c r="W23" s="28">
        <v>109418</v>
      </c>
      <c r="X23" s="28">
        <v>109622</v>
      </c>
      <c r="Y23" s="28">
        <v>95706</v>
      </c>
      <c r="Z23" s="28">
        <v>97419</v>
      </c>
      <c r="AA23" s="28">
        <v>99867</v>
      </c>
      <c r="AB23" s="28">
        <v>88516</v>
      </c>
      <c r="AC23" s="28">
        <v>100118</v>
      </c>
      <c r="AD23" s="28">
        <v>85847</v>
      </c>
      <c r="AE23" s="28">
        <v>76165</v>
      </c>
      <c r="AF23" s="28">
        <v>63651</v>
      </c>
      <c r="AG23" s="28">
        <v>65578</v>
      </c>
      <c r="AH23" s="28">
        <v>69640</v>
      </c>
      <c r="AI23" s="28">
        <v>73371</v>
      </c>
      <c r="AJ23" s="28">
        <v>50042</v>
      </c>
      <c r="AK23" s="28" t="s">
        <v>193</v>
      </c>
      <c r="AL23" s="28">
        <v>51825</v>
      </c>
      <c r="AM23" s="28">
        <v>49683</v>
      </c>
      <c r="AN23" s="28">
        <v>38286</v>
      </c>
      <c r="AO23" s="28">
        <v>37861</v>
      </c>
      <c r="AP23" s="28">
        <v>26261</v>
      </c>
      <c r="AQ23" s="28">
        <v>29882</v>
      </c>
      <c r="AR23" s="28">
        <v>20859</v>
      </c>
      <c r="AS23" s="28">
        <v>24399</v>
      </c>
      <c r="AT23" s="28">
        <v>35153</v>
      </c>
      <c r="AU23" s="28">
        <v>31117</v>
      </c>
      <c r="AV23" s="28">
        <v>31139</v>
      </c>
      <c r="AW23" s="28">
        <v>27833</v>
      </c>
      <c r="AX23" s="28">
        <v>33783</v>
      </c>
      <c r="AY23" s="28">
        <v>32614</v>
      </c>
      <c r="AZ23" s="28">
        <v>25417</v>
      </c>
      <c r="BA23" s="28">
        <v>28699</v>
      </c>
      <c r="BB23" s="28">
        <v>24724</v>
      </c>
      <c r="BC23" s="28">
        <v>30298</v>
      </c>
      <c r="BD23" s="28">
        <v>24720</v>
      </c>
      <c r="BE23" s="28">
        <v>25355</v>
      </c>
      <c r="BF23" s="28">
        <v>31095</v>
      </c>
      <c r="BG23" s="28">
        <v>32012</v>
      </c>
      <c r="BH23" s="28">
        <v>26225</v>
      </c>
      <c r="BI23" s="28">
        <v>33711</v>
      </c>
      <c r="BJ23" s="28">
        <v>42307</v>
      </c>
    </row>
    <row r="24" spans="2:62">
      <c r="B24" s="6" t="s">
        <v>21</v>
      </c>
      <c r="C24" s="45" t="s">
        <v>61</v>
      </c>
      <c r="D24" s="28">
        <v>373814</v>
      </c>
      <c r="E24" s="28">
        <v>323342</v>
      </c>
      <c r="F24" s="28">
        <v>376591</v>
      </c>
      <c r="G24" s="28">
        <v>411464</v>
      </c>
      <c r="H24" s="28">
        <v>318530</v>
      </c>
      <c r="I24" s="28">
        <v>316395</v>
      </c>
      <c r="J24" s="28">
        <v>326308</v>
      </c>
      <c r="K24" s="28">
        <v>293317</v>
      </c>
      <c r="L24" s="28">
        <v>296855</v>
      </c>
      <c r="M24" s="28">
        <v>315472</v>
      </c>
      <c r="N24" s="28">
        <v>323397</v>
      </c>
      <c r="O24" s="28">
        <v>267455</v>
      </c>
      <c r="P24" s="28">
        <v>267482</v>
      </c>
      <c r="Q24" s="28">
        <v>275776</v>
      </c>
      <c r="R24" s="28">
        <v>388611</v>
      </c>
      <c r="S24" s="28">
        <v>319331</v>
      </c>
      <c r="T24" s="28">
        <v>277816</v>
      </c>
      <c r="U24" s="28">
        <v>285285</v>
      </c>
      <c r="V24" s="28">
        <v>283141</v>
      </c>
      <c r="W24" s="28">
        <v>193221</v>
      </c>
      <c r="X24" s="28">
        <v>174950</v>
      </c>
      <c r="Y24" s="28">
        <v>186216</v>
      </c>
      <c r="Z24" s="28">
        <v>200227</v>
      </c>
      <c r="AA24" s="28">
        <v>206291</v>
      </c>
      <c r="AB24" s="28">
        <v>181923</v>
      </c>
      <c r="AC24" s="28">
        <v>231503</v>
      </c>
      <c r="AD24" s="28">
        <v>207673</v>
      </c>
      <c r="AE24" s="28">
        <v>311707</v>
      </c>
      <c r="AF24" s="28">
        <v>212594</v>
      </c>
      <c r="AG24" s="28">
        <v>175837</v>
      </c>
      <c r="AH24" s="28">
        <v>224106</v>
      </c>
      <c r="AI24" s="28">
        <v>298756</v>
      </c>
      <c r="AJ24" s="28">
        <v>275518</v>
      </c>
      <c r="AK24" s="28" t="s">
        <v>194</v>
      </c>
      <c r="AL24" s="28">
        <v>195827</v>
      </c>
      <c r="AM24" s="28">
        <v>191667</v>
      </c>
      <c r="AN24" s="28">
        <v>195761</v>
      </c>
      <c r="AO24" s="28">
        <v>217579</v>
      </c>
      <c r="AP24" s="28">
        <v>158686</v>
      </c>
      <c r="AQ24" s="28">
        <v>169203</v>
      </c>
      <c r="AR24" s="28">
        <v>220575</v>
      </c>
      <c r="AS24" s="28">
        <v>186995</v>
      </c>
      <c r="AT24" s="28">
        <v>178007</v>
      </c>
      <c r="AU24" s="28">
        <v>135542</v>
      </c>
      <c r="AV24" s="28">
        <v>169215</v>
      </c>
      <c r="AW24" s="28">
        <v>181382</v>
      </c>
      <c r="AX24" s="28">
        <v>134067</v>
      </c>
      <c r="AY24" s="28">
        <v>146193</v>
      </c>
      <c r="AZ24" s="28">
        <v>128704</v>
      </c>
      <c r="BA24" s="28">
        <v>122042</v>
      </c>
      <c r="BB24" s="28">
        <v>152600</v>
      </c>
      <c r="BC24" s="28">
        <v>105342</v>
      </c>
      <c r="BD24" s="28">
        <v>163465</v>
      </c>
      <c r="BE24" s="28">
        <v>104249</v>
      </c>
      <c r="BF24" s="28">
        <v>123771</v>
      </c>
      <c r="BG24" s="28">
        <v>97208</v>
      </c>
      <c r="BH24" s="28">
        <v>129123</v>
      </c>
      <c r="BI24" s="28">
        <v>119258</v>
      </c>
      <c r="BJ24" s="28">
        <v>128025</v>
      </c>
    </row>
    <row r="25" spans="2:62">
      <c r="B25" s="29" t="s">
        <v>22</v>
      </c>
      <c r="C25" s="48" t="s">
        <v>62</v>
      </c>
      <c r="D25" s="30">
        <v>20549629</v>
      </c>
      <c r="E25" s="30">
        <v>21028576</v>
      </c>
      <c r="F25" s="30">
        <v>21002610</v>
      </c>
      <c r="G25" s="30">
        <v>22032451</v>
      </c>
      <c r="H25" s="30">
        <v>21998078</v>
      </c>
      <c r="I25" s="30">
        <v>22275352</v>
      </c>
      <c r="J25" s="30">
        <v>22259721</v>
      </c>
      <c r="K25" s="30">
        <v>22006181</v>
      </c>
      <c r="L25" s="30">
        <v>22254723</v>
      </c>
      <c r="M25" s="30">
        <v>23609563</v>
      </c>
      <c r="N25" s="30">
        <f>SUM(N7:N24)-N14-N15</f>
        <v>20371100</v>
      </c>
      <c r="O25" s="30">
        <v>20585740</v>
      </c>
      <c r="P25" s="30">
        <v>19498386</v>
      </c>
      <c r="Q25" s="30">
        <v>19675003</v>
      </c>
      <c r="R25" s="30">
        <v>19941157</v>
      </c>
      <c r="S25" s="30">
        <v>20505829</v>
      </c>
      <c r="T25" s="30">
        <v>20487302</v>
      </c>
      <c r="U25" s="30">
        <v>19725837</v>
      </c>
      <c r="V25" s="30">
        <v>19529063</v>
      </c>
      <c r="W25" s="30">
        <v>18486997</v>
      </c>
      <c r="X25" s="30">
        <v>18417845</v>
      </c>
      <c r="Y25" s="30">
        <v>18478937</v>
      </c>
      <c r="Z25" s="30">
        <v>18455780</v>
      </c>
      <c r="AA25" s="30">
        <f>SUM(AA7:AA24)-AA14-AA15</f>
        <v>18251025</v>
      </c>
      <c r="AB25" s="30">
        <v>18397348</v>
      </c>
      <c r="AC25" s="30">
        <v>19554837</v>
      </c>
      <c r="AD25" s="30">
        <v>19411387</v>
      </c>
      <c r="AE25" s="30">
        <v>19676720</v>
      </c>
      <c r="AF25" s="30">
        <v>19498999</v>
      </c>
      <c r="AG25" s="30">
        <v>19908499</v>
      </c>
      <c r="AH25" s="30">
        <v>20374354</v>
      </c>
      <c r="AI25" s="30">
        <v>20829489</v>
      </c>
      <c r="AJ25" s="30">
        <v>21003704</v>
      </c>
      <c r="AK25" s="30">
        <v>21146877</v>
      </c>
      <c r="AL25" s="30">
        <v>22069014</v>
      </c>
      <c r="AM25" s="30">
        <v>20921772</v>
      </c>
      <c r="AN25" s="30">
        <v>19775570</v>
      </c>
      <c r="AO25" s="30">
        <v>19884123</v>
      </c>
      <c r="AP25" s="30">
        <v>19572032</v>
      </c>
      <c r="AQ25" s="30">
        <v>19671909</v>
      </c>
      <c r="AR25" s="30">
        <v>19047162</v>
      </c>
      <c r="AS25" s="30">
        <v>19523990</v>
      </c>
      <c r="AT25" s="30">
        <v>19334650</v>
      </c>
      <c r="AU25" s="30">
        <v>18417676</v>
      </c>
      <c r="AV25" s="30">
        <v>17998782</v>
      </c>
      <c r="AW25" s="30">
        <v>17626333</v>
      </c>
      <c r="AX25" s="30">
        <v>17683722</v>
      </c>
      <c r="AY25" s="30">
        <v>16866539</v>
      </c>
      <c r="AZ25" s="30">
        <v>16421862</v>
      </c>
      <c r="BA25" s="30">
        <v>15995015</v>
      </c>
      <c r="BB25" s="30">
        <v>15728654</v>
      </c>
      <c r="BC25" s="30">
        <v>15637117</v>
      </c>
      <c r="BD25" s="30">
        <v>16423519</v>
      </c>
      <c r="BE25" s="30">
        <v>15127106</v>
      </c>
      <c r="BF25" s="30">
        <v>15502035</v>
      </c>
      <c r="BG25" s="30">
        <v>15180187</v>
      </c>
      <c r="BH25" s="30">
        <v>14372395</v>
      </c>
      <c r="BI25" s="30">
        <v>13125486</v>
      </c>
      <c r="BJ25" s="30">
        <v>13294320</v>
      </c>
    </row>
    <row r="26" spans="2:62">
      <c r="B26" s="1"/>
      <c r="C26" s="1"/>
      <c r="D26" s="1"/>
      <c r="E26" s="1"/>
      <c r="F26" s="1"/>
      <c r="G26" s="1"/>
      <c r="H26" s="1"/>
      <c r="I26" s="1"/>
      <c r="J26" s="1"/>
      <c r="M26" s="1"/>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row>
    <row r="27" spans="2:62">
      <c r="B27" s="11" t="s">
        <v>103</v>
      </c>
      <c r="C27" s="11" t="s">
        <v>102</v>
      </c>
      <c r="D27" s="11"/>
      <c r="E27" s="11"/>
      <c r="F27" s="11"/>
      <c r="G27" s="11"/>
      <c r="H27" s="11"/>
      <c r="I27" s="11"/>
      <c r="J27" s="11"/>
      <c r="K27" s="11"/>
      <c r="L27" s="11"/>
      <c r="M27" s="11"/>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row>
    <row r="28" spans="2:62" ht="19.5" customHeight="1">
      <c r="B28" s="12" t="s">
        <v>0</v>
      </c>
      <c r="C28" s="12" t="s">
        <v>56</v>
      </c>
      <c r="D28" s="40" t="s">
        <v>748</v>
      </c>
      <c r="E28" s="40" t="s">
        <v>741</v>
      </c>
      <c r="F28" s="40" t="s">
        <v>737</v>
      </c>
      <c r="G28" s="40" t="s">
        <v>730</v>
      </c>
      <c r="H28" s="75" t="str">
        <f>+H6</f>
        <v xml:space="preserve"> 30.09.2023</v>
      </c>
      <c r="I28" s="40" t="s">
        <v>712</v>
      </c>
      <c r="J28" s="40" t="str">
        <f>+J6</f>
        <v xml:space="preserve"> 31.03.2023</v>
      </c>
      <c r="K28" s="40" t="s">
        <v>689</v>
      </c>
      <c r="L28" s="40" t="str">
        <f>+L6</f>
        <v>30.09.2022</v>
      </c>
      <c r="M28" s="40" t="s">
        <v>677</v>
      </c>
      <c r="N28" s="40" t="s">
        <v>593</v>
      </c>
      <c r="O28" s="40" t="s">
        <v>281</v>
      </c>
      <c r="P28" s="40" t="s">
        <v>279</v>
      </c>
      <c r="Q28" s="40" t="s">
        <v>270</v>
      </c>
      <c r="R28" s="40" t="s">
        <v>267</v>
      </c>
      <c r="S28" s="40" t="s">
        <v>266</v>
      </c>
      <c r="T28" s="40" t="s">
        <v>263</v>
      </c>
      <c r="U28" s="40" t="str">
        <f>+U6</f>
        <v>30.06.2020</v>
      </c>
      <c r="V28" s="40" t="s">
        <v>258</v>
      </c>
      <c r="W28" s="40" t="s">
        <v>255</v>
      </c>
      <c r="X28" s="40" t="s">
        <v>253</v>
      </c>
      <c r="Y28" s="40" t="s">
        <v>251</v>
      </c>
      <c r="Z28" s="40" t="s">
        <v>245</v>
      </c>
      <c r="AA28" s="40" t="s">
        <v>236</v>
      </c>
      <c r="AB28" s="40" t="s">
        <v>231</v>
      </c>
      <c r="AC28" s="40" t="s">
        <v>227</v>
      </c>
      <c r="AD28" s="40" t="s">
        <v>220</v>
      </c>
      <c r="AE28" s="40" t="s">
        <v>215</v>
      </c>
      <c r="AF28" s="40" t="s">
        <v>213</v>
      </c>
      <c r="AG28" s="40" t="s">
        <v>212</v>
      </c>
      <c r="AH28" s="40" t="s">
        <v>208</v>
      </c>
      <c r="AI28" s="40" t="s">
        <v>201</v>
      </c>
      <c r="AJ28" s="40" t="s">
        <v>197</v>
      </c>
      <c r="AK28" s="40" t="s">
        <v>192</v>
      </c>
      <c r="AL28" s="40" t="s">
        <v>191</v>
      </c>
      <c r="AM28" s="40" t="s">
        <v>188</v>
      </c>
      <c r="AN28" s="40" t="s">
        <v>186</v>
      </c>
      <c r="AO28" s="40" t="s">
        <v>182</v>
      </c>
      <c r="AP28" s="40" t="s">
        <v>181</v>
      </c>
      <c r="AQ28" s="40" t="s">
        <v>178</v>
      </c>
      <c r="AR28" s="40" t="s">
        <v>177</v>
      </c>
      <c r="AS28" s="40" t="s">
        <v>173</v>
      </c>
      <c r="AT28" s="40" t="s">
        <v>172</v>
      </c>
      <c r="AU28" s="40" t="s">
        <v>167</v>
      </c>
      <c r="AV28" s="40" t="s">
        <v>160</v>
      </c>
      <c r="AW28" s="40" t="s">
        <v>155</v>
      </c>
      <c r="AX28" s="40" t="s">
        <v>139</v>
      </c>
      <c r="AY28" s="40" t="s">
        <v>136</v>
      </c>
      <c r="AZ28" s="40" t="s">
        <v>78</v>
      </c>
      <c r="BA28" s="40" t="s">
        <v>49</v>
      </c>
      <c r="BB28" s="40" t="s">
        <v>50</v>
      </c>
      <c r="BC28" s="40" t="s">
        <v>29</v>
      </c>
      <c r="BD28" s="40" t="s">
        <v>51</v>
      </c>
      <c r="BE28" s="40" t="s">
        <v>52</v>
      </c>
      <c r="BF28" s="40" t="s">
        <v>53</v>
      </c>
      <c r="BG28" s="40" t="s">
        <v>13</v>
      </c>
      <c r="BH28" s="40" t="s">
        <v>74</v>
      </c>
      <c r="BI28" s="40" t="s">
        <v>79</v>
      </c>
      <c r="BJ28" s="40" t="s">
        <v>80</v>
      </c>
    </row>
    <row r="29" spans="2:62" ht="21">
      <c r="B29" s="6" t="s">
        <v>195</v>
      </c>
      <c r="C29" s="45" t="s">
        <v>214</v>
      </c>
      <c r="D29" s="28">
        <v>281690</v>
      </c>
      <c r="E29" s="28">
        <v>282257</v>
      </c>
      <c r="F29" s="28">
        <v>61696</v>
      </c>
      <c r="G29" s="28">
        <v>75146</v>
      </c>
      <c r="H29" s="28">
        <v>169764</v>
      </c>
      <c r="I29" s="28">
        <v>124833</v>
      </c>
      <c r="J29" s="28">
        <v>129087</v>
      </c>
      <c r="K29" s="28">
        <v>141143</v>
      </c>
      <c r="L29" s="28">
        <v>388977</v>
      </c>
      <c r="M29" s="28">
        <v>356296</v>
      </c>
      <c r="N29" s="28">
        <v>455683</v>
      </c>
      <c r="O29" s="28">
        <v>420389</v>
      </c>
      <c r="P29" s="28">
        <v>411185</v>
      </c>
      <c r="Q29" s="28">
        <v>445210</v>
      </c>
      <c r="R29" s="28">
        <v>582364</v>
      </c>
      <c r="S29" s="28">
        <v>732743</v>
      </c>
      <c r="T29" s="28">
        <v>869166</v>
      </c>
      <c r="U29" s="28">
        <v>726753</v>
      </c>
      <c r="V29" s="28">
        <v>598618</v>
      </c>
      <c r="W29" s="28">
        <v>595667</v>
      </c>
      <c r="X29" s="28">
        <v>577325</v>
      </c>
      <c r="Y29" s="28">
        <v>551783</v>
      </c>
      <c r="Z29" s="28">
        <v>605273</v>
      </c>
      <c r="AA29" s="28">
        <v>571784</v>
      </c>
      <c r="AB29" s="28">
        <v>537396</v>
      </c>
      <c r="AC29" s="28">
        <v>532392</v>
      </c>
      <c r="AD29" s="28">
        <v>370231</v>
      </c>
      <c r="AE29" s="28">
        <v>479534</v>
      </c>
      <c r="AF29" s="28">
        <v>374209</v>
      </c>
      <c r="AG29" s="28">
        <v>326380</v>
      </c>
      <c r="AH29" s="28">
        <v>241062</v>
      </c>
      <c r="AI29" s="28">
        <v>115764</v>
      </c>
      <c r="AJ29" s="28">
        <v>131252</v>
      </c>
      <c r="AK29" s="28">
        <v>158014</v>
      </c>
      <c r="AL29" s="28">
        <v>252785</v>
      </c>
      <c r="AM29" s="28">
        <v>216409</v>
      </c>
      <c r="AN29" s="28">
        <v>255602</v>
      </c>
      <c r="AO29" s="28">
        <v>365098</v>
      </c>
      <c r="AP29" s="28">
        <v>310039</v>
      </c>
      <c r="AQ29" s="28">
        <v>354124</v>
      </c>
      <c r="AR29" s="28">
        <v>384734</v>
      </c>
      <c r="AS29" s="28">
        <v>313333</v>
      </c>
      <c r="AT29" s="28">
        <v>382594</v>
      </c>
      <c r="AU29" s="28">
        <v>443249</v>
      </c>
      <c r="AV29" s="28">
        <v>542727</v>
      </c>
      <c r="AW29" s="28">
        <v>440529</v>
      </c>
      <c r="AX29" s="28">
        <v>423147</v>
      </c>
      <c r="AY29" s="28">
        <v>465676</v>
      </c>
      <c r="AZ29" s="28">
        <v>478285</v>
      </c>
      <c r="BA29" s="28">
        <v>789734</v>
      </c>
      <c r="BB29" s="28">
        <v>827400</v>
      </c>
      <c r="BC29" s="28">
        <v>710426</v>
      </c>
      <c r="BD29" s="28">
        <v>1665632</v>
      </c>
      <c r="BE29" s="28">
        <v>1262557</v>
      </c>
      <c r="BF29" s="28">
        <v>1001840</v>
      </c>
      <c r="BG29" s="28">
        <v>858956</v>
      </c>
      <c r="BH29" s="28">
        <v>1688579</v>
      </c>
      <c r="BI29" s="28">
        <v>1390142</v>
      </c>
      <c r="BJ29" s="28">
        <v>1239079</v>
      </c>
    </row>
    <row r="30" spans="2:62" ht="25.4" customHeight="1">
      <c r="B30" s="6" t="s">
        <v>272</v>
      </c>
      <c r="C30" s="47" t="s">
        <v>273</v>
      </c>
      <c r="D30" s="28">
        <v>59266</v>
      </c>
      <c r="E30" s="28">
        <v>70016</v>
      </c>
      <c r="F30" s="28">
        <v>76139</v>
      </c>
      <c r="G30" s="28">
        <v>79920</v>
      </c>
      <c r="H30" s="28">
        <v>100584</v>
      </c>
      <c r="I30" s="28">
        <v>109749</v>
      </c>
      <c r="J30" s="28">
        <v>126979</v>
      </c>
      <c r="K30" s="28">
        <v>152977</v>
      </c>
      <c r="L30" s="28">
        <v>187086</v>
      </c>
      <c r="M30" s="28">
        <v>174490</v>
      </c>
      <c r="N30" s="28">
        <v>134880</v>
      </c>
      <c r="O30" s="28">
        <v>99659</v>
      </c>
      <c r="P30" s="28">
        <v>65835</v>
      </c>
      <c r="Q30" s="28">
        <v>64325</v>
      </c>
      <c r="R30" s="28">
        <v>77335</v>
      </c>
      <c r="S30" s="28">
        <v>103316</v>
      </c>
      <c r="T30" s="31">
        <v>0</v>
      </c>
      <c r="U30" s="31">
        <v>0</v>
      </c>
      <c r="V30" s="31">
        <v>0</v>
      </c>
      <c r="W30" s="31">
        <v>0</v>
      </c>
      <c r="X30" s="31">
        <v>0</v>
      </c>
      <c r="Y30" s="31">
        <v>0</v>
      </c>
      <c r="Z30" s="31">
        <v>0</v>
      </c>
      <c r="AA30" s="31">
        <v>0</v>
      </c>
      <c r="AB30" s="31">
        <v>0</v>
      </c>
      <c r="AC30" s="31">
        <v>0</v>
      </c>
      <c r="AD30" s="31">
        <v>0</v>
      </c>
      <c r="AE30" s="31">
        <v>0</v>
      </c>
      <c r="AF30" s="31">
        <v>0</v>
      </c>
      <c r="AG30" s="31">
        <v>0</v>
      </c>
      <c r="AH30" s="31">
        <v>0</v>
      </c>
      <c r="AI30" s="31">
        <v>0</v>
      </c>
      <c r="AJ30" s="31">
        <v>0</v>
      </c>
      <c r="AK30" s="31">
        <v>0</v>
      </c>
      <c r="AL30" s="31">
        <v>0</v>
      </c>
      <c r="AM30" s="31">
        <v>0</v>
      </c>
      <c r="AN30" s="31">
        <v>0</v>
      </c>
      <c r="AO30" s="31">
        <v>0</v>
      </c>
      <c r="AP30" s="31">
        <v>0</v>
      </c>
      <c r="AQ30" s="31">
        <v>0</v>
      </c>
      <c r="AR30" s="31">
        <v>0</v>
      </c>
      <c r="AS30" s="31">
        <v>0</v>
      </c>
      <c r="AT30" s="31">
        <v>0</v>
      </c>
      <c r="AU30" s="31">
        <v>0</v>
      </c>
      <c r="AV30" s="31">
        <v>0</v>
      </c>
      <c r="AW30" s="31">
        <v>0</v>
      </c>
      <c r="AX30" s="31">
        <v>0</v>
      </c>
      <c r="AY30" s="31">
        <v>0</v>
      </c>
      <c r="AZ30" s="31">
        <v>0</v>
      </c>
      <c r="BA30" s="31">
        <v>0</v>
      </c>
      <c r="BB30" s="31">
        <v>0</v>
      </c>
      <c r="BC30" s="31">
        <v>0</v>
      </c>
      <c r="BD30" s="31">
        <v>0</v>
      </c>
      <c r="BE30" s="31">
        <v>0</v>
      </c>
      <c r="BF30" s="31">
        <v>0</v>
      </c>
      <c r="BG30" s="31">
        <v>0</v>
      </c>
      <c r="BH30" s="31">
        <v>0</v>
      </c>
      <c r="BI30" s="31">
        <v>0</v>
      </c>
      <c r="BJ30" s="31">
        <v>0</v>
      </c>
    </row>
    <row r="31" spans="2:62">
      <c r="B31" s="6" t="s">
        <v>81</v>
      </c>
      <c r="C31" s="45" t="s">
        <v>88</v>
      </c>
      <c r="D31" s="31">
        <v>0</v>
      </c>
      <c r="E31" s="31">
        <v>0</v>
      </c>
      <c r="F31" s="31">
        <v>0</v>
      </c>
      <c r="G31" s="31">
        <v>0</v>
      </c>
      <c r="H31" s="31">
        <v>0</v>
      </c>
      <c r="I31" s="31">
        <v>0</v>
      </c>
      <c r="J31" s="31">
        <v>0</v>
      </c>
      <c r="K31" s="31">
        <v>0</v>
      </c>
      <c r="L31" s="31">
        <v>0</v>
      </c>
      <c r="M31" s="31">
        <v>0</v>
      </c>
      <c r="N31" s="31">
        <v>0</v>
      </c>
      <c r="O31" s="31">
        <v>0</v>
      </c>
      <c r="P31" s="31">
        <v>8021</v>
      </c>
      <c r="Q31" s="31">
        <v>17274</v>
      </c>
      <c r="R31" s="31">
        <v>18132</v>
      </c>
      <c r="S31" s="31">
        <v>24497</v>
      </c>
      <c r="T31" s="31">
        <v>27240</v>
      </c>
      <c r="U31" s="31">
        <v>38541</v>
      </c>
      <c r="V31" s="31">
        <v>33753</v>
      </c>
      <c r="W31" s="31">
        <v>16869</v>
      </c>
      <c r="X31" s="31">
        <v>18899</v>
      </c>
      <c r="Y31" s="31">
        <v>29386</v>
      </c>
      <c r="Z31" s="31">
        <v>27395</v>
      </c>
      <c r="AA31" s="31">
        <v>18298</v>
      </c>
      <c r="AB31" s="31">
        <v>14229</v>
      </c>
      <c r="AC31" s="31">
        <v>24659</v>
      </c>
      <c r="AD31" s="31">
        <v>24631</v>
      </c>
      <c r="AE31" s="31">
        <v>20571</v>
      </c>
      <c r="AF31" s="31">
        <v>20412</v>
      </c>
      <c r="AG31" s="31">
        <v>30947</v>
      </c>
      <c r="AH31" s="31">
        <v>30077</v>
      </c>
      <c r="AI31" s="31">
        <v>27406</v>
      </c>
      <c r="AJ31" s="31">
        <v>35226</v>
      </c>
      <c r="AK31" s="31">
        <v>51496</v>
      </c>
      <c r="AL31" s="31">
        <v>49949</v>
      </c>
      <c r="AM31" s="31">
        <v>37621</v>
      </c>
      <c r="AN31" s="31">
        <v>35425</v>
      </c>
      <c r="AO31" s="31">
        <v>37907</v>
      </c>
      <c r="AP31" s="31">
        <v>46367</v>
      </c>
      <c r="AQ31" s="31">
        <v>41504</v>
      </c>
      <c r="AR31" s="31">
        <v>34751</v>
      </c>
      <c r="AS31" s="31">
        <v>34029</v>
      </c>
      <c r="AT31" s="31">
        <v>21934</v>
      </c>
      <c r="AU31" s="31">
        <v>14872</v>
      </c>
      <c r="AV31" s="31">
        <v>12169</v>
      </c>
      <c r="AW31" s="31">
        <v>19329</v>
      </c>
      <c r="AX31" s="31">
        <v>28270</v>
      </c>
      <c r="AY31" s="31">
        <v>20842</v>
      </c>
      <c r="AZ31" s="31">
        <v>6000</v>
      </c>
      <c r="BA31" s="31">
        <v>0</v>
      </c>
      <c r="BB31" s="31">
        <v>0</v>
      </c>
      <c r="BC31" s="31">
        <v>0</v>
      </c>
      <c r="BD31" s="31">
        <v>0</v>
      </c>
      <c r="BE31" s="31">
        <v>0</v>
      </c>
      <c r="BF31" s="31">
        <v>0</v>
      </c>
      <c r="BG31" s="31">
        <v>0</v>
      </c>
      <c r="BH31" s="31">
        <v>0</v>
      </c>
      <c r="BI31" s="31">
        <v>0</v>
      </c>
      <c r="BJ31" s="31">
        <v>0</v>
      </c>
    </row>
    <row r="32" spans="2:62">
      <c r="B32" s="6" t="s">
        <v>23</v>
      </c>
      <c r="C32" s="45" t="s">
        <v>118</v>
      </c>
      <c r="D32" s="28">
        <v>17085066</v>
      </c>
      <c r="E32" s="28">
        <v>17362997</v>
      </c>
      <c r="F32" s="28">
        <v>17573989</v>
      </c>
      <c r="G32" s="28">
        <v>18565197</v>
      </c>
      <c r="H32" s="28">
        <v>18527611</v>
      </c>
      <c r="I32" s="28">
        <v>19006503</v>
      </c>
      <c r="J32" s="28">
        <v>19038529</v>
      </c>
      <c r="K32" s="28">
        <v>18820809</v>
      </c>
      <c r="L32" s="28">
        <v>18483582</v>
      </c>
      <c r="M32" s="28">
        <v>19979047</v>
      </c>
      <c r="N32" s="28">
        <v>16713974</v>
      </c>
      <c r="O32" s="28">
        <v>17007863</v>
      </c>
      <c r="P32" s="28">
        <v>15942137</v>
      </c>
      <c r="Q32" s="28">
        <v>16050198</v>
      </c>
      <c r="R32" s="28">
        <v>16066735</v>
      </c>
      <c r="S32" s="28">
        <v>16560715</v>
      </c>
      <c r="T32" s="28">
        <v>16390326</v>
      </c>
      <c r="U32" s="28">
        <v>15756079</v>
      </c>
      <c r="V32" s="28">
        <v>15740470</v>
      </c>
      <c r="W32" s="28">
        <v>14914981</v>
      </c>
      <c r="X32" s="28">
        <v>14840325</v>
      </c>
      <c r="Y32" s="28">
        <v>14857991</v>
      </c>
      <c r="Z32" s="28">
        <v>14885457</v>
      </c>
      <c r="AA32" s="28">
        <v>14799109</v>
      </c>
      <c r="AB32" s="28">
        <v>14714120</v>
      </c>
      <c r="AC32" s="28">
        <v>16143581</v>
      </c>
      <c r="AD32" s="28">
        <v>15576802</v>
      </c>
      <c r="AE32" s="28">
        <v>15463833</v>
      </c>
      <c r="AF32" s="28">
        <v>15596776</v>
      </c>
      <c r="AG32" s="28">
        <v>16075937</v>
      </c>
      <c r="AH32" s="28">
        <v>16648980</v>
      </c>
      <c r="AI32" s="28">
        <v>17123578</v>
      </c>
      <c r="AJ32" s="28">
        <v>16982866</v>
      </c>
      <c r="AK32" s="28">
        <v>17527312</v>
      </c>
      <c r="AL32" s="28">
        <v>17222475</v>
      </c>
      <c r="AM32" s="28">
        <v>15968163</v>
      </c>
      <c r="AN32" s="28">
        <v>14467742</v>
      </c>
      <c r="AO32" s="28">
        <v>14433785</v>
      </c>
      <c r="AP32" s="28">
        <v>14118730</v>
      </c>
      <c r="AQ32" s="28">
        <v>14228040</v>
      </c>
      <c r="AR32" s="28">
        <v>13392209</v>
      </c>
      <c r="AS32" s="28">
        <v>14237083</v>
      </c>
      <c r="AT32" s="28">
        <v>14156204</v>
      </c>
      <c r="AU32" s="28">
        <v>13196075</v>
      </c>
      <c r="AV32" s="28">
        <v>12868816</v>
      </c>
      <c r="AW32" s="28">
        <v>12820360</v>
      </c>
      <c r="AX32" s="28">
        <v>12760076</v>
      </c>
      <c r="AY32" s="28">
        <v>11816320</v>
      </c>
      <c r="AZ32" s="28">
        <v>11466971</v>
      </c>
      <c r="BA32" s="28">
        <v>11089093</v>
      </c>
      <c r="BB32" s="28">
        <v>11092595</v>
      </c>
      <c r="BC32" s="28">
        <v>11411889</v>
      </c>
      <c r="BD32" s="28">
        <v>11309385</v>
      </c>
      <c r="BE32" s="28">
        <v>10630219</v>
      </c>
      <c r="BF32" s="28">
        <v>12412544</v>
      </c>
      <c r="BG32" s="28">
        <v>12190579</v>
      </c>
      <c r="BH32" s="28">
        <v>11278665</v>
      </c>
      <c r="BI32" s="28">
        <v>10348660</v>
      </c>
      <c r="BJ32" s="28">
        <v>10724568</v>
      </c>
    </row>
    <row r="33" spans="2:62" ht="21">
      <c r="B33" s="6" t="s">
        <v>24</v>
      </c>
      <c r="C33" s="45" t="s">
        <v>116</v>
      </c>
      <c r="D33" s="31">
        <v>0</v>
      </c>
      <c r="E33" s="31">
        <v>0</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31">
        <v>0</v>
      </c>
      <c r="X33" s="31">
        <v>0</v>
      </c>
      <c r="Y33" s="31">
        <v>46590</v>
      </c>
      <c r="Z33" s="31">
        <v>46196</v>
      </c>
      <c r="AA33" s="31">
        <v>46590</v>
      </c>
      <c r="AB33" s="31">
        <v>249123</v>
      </c>
      <c r="AC33" s="31">
        <v>247741</v>
      </c>
      <c r="AD33" s="31">
        <v>734317</v>
      </c>
      <c r="AE33" s="31">
        <v>829980</v>
      </c>
      <c r="AF33" s="31">
        <v>834644</v>
      </c>
      <c r="AG33" s="31">
        <v>829781</v>
      </c>
      <c r="AH33" s="31">
        <v>834410</v>
      </c>
      <c r="AI33" s="31">
        <v>829735</v>
      </c>
      <c r="AJ33" s="31">
        <v>1037397</v>
      </c>
      <c r="AK33" s="31">
        <v>1041147</v>
      </c>
      <c r="AL33" s="31">
        <v>2171459</v>
      </c>
      <c r="AM33" s="31">
        <v>2318189</v>
      </c>
      <c r="AN33" s="31">
        <v>2509286</v>
      </c>
      <c r="AO33" s="31">
        <v>2519632</v>
      </c>
      <c r="AP33" s="31">
        <v>2514407</v>
      </c>
      <c r="AQ33" s="31">
        <v>2594781</v>
      </c>
      <c r="AR33" s="31">
        <v>2751732</v>
      </c>
      <c r="AS33" s="31">
        <v>2738304</v>
      </c>
      <c r="AT33" s="31">
        <v>2717140</v>
      </c>
      <c r="AU33" s="31">
        <v>2733179</v>
      </c>
      <c r="AV33" s="31">
        <v>2494337</v>
      </c>
      <c r="AW33" s="31">
        <v>2291634</v>
      </c>
      <c r="AX33" s="31">
        <v>2466032</v>
      </c>
      <c r="AY33" s="31">
        <v>2585519</v>
      </c>
      <c r="AZ33" s="31">
        <v>2490277</v>
      </c>
      <c r="BA33" s="31">
        <v>2186047</v>
      </c>
      <c r="BB33" s="31">
        <v>2214498</v>
      </c>
      <c r="BC33" s="31">
        <v>1964891</v>
      </c>
      <c r="BD33" s="31">
        <v>1941659</v>
      </c>
      <c r="BE33" s="31">
        <v>1806040</v>
      </c>
      <c r="BF33" s="31">
        <v>712704</v>
      </c>
      <c r="BG33" s="31">
        <v>703430</v>
      </c>
      <c r="BH33" s="31">
        <v>167</v>
      </c>
      <c r="BI33" s="31">
        <v>189</v>
      </c>
      <c r="BJ33" s="31">
        <v>190</v>
      </c>
    </row>
    <row r="34" spans="2:62">
      <c r="B34" s="6" t="s">
        <v>25</v>
      </c>
      <c r="C34" s="45" t="s">
        <v>119</v>
      </c>
      <c r="D34" s="28">
        <v>169269</v>
      </c>
      <c r="E34" s="28">
        <v>445983</v>
      </c>
      <c r="F34" s="28">
        <v>439784</v>
      </c>
      <c r="G34" s="28">
        <v>447184</v>
      </c>
      <c r="H34" s="28">
        <v>440715</v>
      </c>
      <c r="I34" s="28">
        <v>344463</v>
      </c>
      <c r="J34" s="28">
        <v>340088</v>
      </c>
      <c r="K34" s="28">
        <v>345035</v>
      </c>
      <c r="L34" s="28">
        <v>373296</v>
      </c>
      <c r="M34" s="28">
        <v>372965</v>
      </c>
      <c r="N34" s="28">
        <v>369690</v>
      </c>
      <c r="O34" s="28">
        <v>369107</v>
      </c>
      <c r="P34" s="28">
        <v>368211</v>
      </c>
      <c r="Q34" s="28">
        <v>368943</v>
      </c>
      <c r="R34" s="28">
        <v>368142</v>
      </c>
      <c r="S34" s="28">
        <v>368996</v>
      </c>
      <c r="T34" s="28">
        <v>368302</v>
      </c>
      <c r="U34" s="28">
        <v>370458</v>
      </c>
      <c r="V34" s="28">
        <v>369259</v>
      </c>
      <c r="W34" s="28">
        <v>370731</v>
      </c>
      <c r="X34" s="28">
        <v>369264</v>
      </c>
      <c r="Y34" s="28">
        <v>371535</v>
      </c>
      <c r="Z34" s="28">
        <v>369172</v>
      </c>
      <c r="AA34" s="28">
        <v>370672</v>
      </c>
      <c r="AB34" s="28">
        <v>473452</v>
      </c>
      <c r="AC34" s="28">
        <v>474376</v>
      </c>
      <c r="AD34" s="28">
        <v>595962</v>
      </c>
      <c r="AE34" s="28">
        <v>595692</v>
      </c>
      <c r="AF34" s="28">
        <v>529013</v>
      </c>
      <c r="AG34" s="28">
        <v>493549</v>
      </c>
      <c r="AH34" s="28">
        <v>494441</v>
      </c>
      <c r="AI34" s="28">
        <v>601373</v>
      </c>
      <c r="AJ34" s="28">
        <v>600804</v>
      </c>
      <c r="AK34" s="28">
        <v>600769</v>
      </c>
      <c r="AL34" s="28">
        <v>599648</v>
      </c>
      <c r="AM34" s="28">
        <v>599961</v>
      </c>
      <c r="AN34" s="28">
        <v>565754</v>
      </c>
      <c r="AO34" s="28">
        <v>566378</v>
      </c>
      <c r="AP34" s="28">
        <v>564877</v>
      </c>
      <c r="AQ34" s="28">
        <v>566435</v>
      </c>
      <c r="AR34" s="28">
        <v>564940</v>
      </c>
      <c r="AS34" s="28">
        <v>328100</v>
      </c>
      <c r="AT34" s="28">
        <v>329137</v>
      </c>
      <c r="AU34" s="28">
        <v>327155</v>
      </c>
      <c r="AV34" s="28">
        <v>328728</v>
      </c>
      <c r="AW34" s="28">
        <v>326817</v>
      </c>
      <c r="AX34" s="28">
        <v>329273</v>
      </c>
      <c r="AY34" s="28">
        <v>326714</v>
      </c>
      <c r="AZ34" s="28">
        <v>328974</v>
      </c>
      <c r="BA34" s="28">
        <v>326174</v>
      </c>
      <c r="BB34" s="28">
        <v>227203</v>
      </c>
      <c r="BC34" s="28">
        <v>222783</v>
      </c>
      <c r="BD34" s="28">
        <v>123615</v>
      </c>
      <c r="BE34" s="28">
        <v>121398</v>
      </c>
      <c r="BF34" s="28">
        <v>123345</v>
      </c>
      <c r="BG34" s="28">
        <v>121314</v>
      </c>
      <c r="BH34" s="28">
        <v>123353</v>
      </c>
      <c r="BI34" s="28">
        <v>121286</v>
      </c>
      <c r="BJ34" s="28">
        <v>123443</v>
      </c>
    </row>
    <row r="35" spans="2:62">
      <c r="B35" s="6" t="s">
        <v>26</v>
      </c>
      <c r="C35" s="45" t="s">
        <v>63</v>
      </c>
      <c r="D35" s="28">
        <v>344217</v>
      </c>
      <c r="E35" s="28">
        <v>300597</v>
      </c>
      <c r="F35" s="28">
        <v>268721</v>
      </c>
      <c r="G35" s="28">
        <v>256289</v>
      </c>
      <c r="H35" s="28">
        <v>200952</v>
      </c>
      <c r="I35" s="28">
        <v>192535</v>
      </c>
      <c r="J35" s="28">
        <v>156423</v>
      </c>
      <c r="K35" s="28">
        <v>165458</v>
      </c>
      <c r="L35" s="28">
        <v>503805</v>
      </c>
      <c r="M35" s="28">
        <v>458937</v>
      </c>
      <c r="N35" s="28">
        <v>455136</v>
      </c>
      <c r="O35" s="28">
        <v>450803</v>
      </c>
      <c r="P35" s="28">
        <v>424351</v>
      </c>
      <c r="Q35" s="28">
        <v>421595</v>
      </c>
      <c r="R35" s="28">
        <v>419949</v>
      </c>
      <c r="S35" s="28">
        <v>418534</v>
      </c>
      <c r="T35" s="28">
        <v>79301</v>
      </c>
      <c r="U35" s="28">
        <v>77976</v>
      </c>
      <c r="V35" s="28">
        <v>64387</v>
      </c>
      <c r="W35" s="28">
        <v>57705</v>
      </c>
      <c r="X35" s="28">
        <v>35746</v>
      </c>
      <c r="Y35" s="28">
        <v>32754</v>
      </c>
      <c r="Z35" s="28">
        <v>29644</v>
      </c>
      <c r="AA35" s="28">
        <v>35773</v>
      </c>
      <c r="AB35" s="28">
        <v>27458</v>
      </c>
      <c r="AC35" s="28">
        <v>28043</v>
      </c>
      <c r="AD35" s="28">
        <v>28230</v>
      </c>
      <c r="AE35" s="28">
        <v>17539</v>
      </c>
      <c r="AF35" s="28">
        <v>15052</v>
      </c>
      <c r="AG35" s="28">
        <v>15761</v>
      </c>
      <c r="AH35" s="28">
        <v>11759</v>
      </c>
      <c r="AI35" s="28">
        <v>7043</v>
      </c>
      <c r="AJ35" s="28">
        <v>9070</v>
      </c>
      <c r="AK35" s="28">
        <v>9140</v>
      </c>
      <c r="AL35" s="28">
        <v>9774</v>
      </c>
      <c r="AM35" s="28">
        <v>19261</v>
      </c>
      <c r="AN35" s="28">
        <v>10183</v>
      </c>
      <c r="AO35" s="28">
        <v>10177</v>
      </c>
      <c r="AP35" s="28">
        <v>9321</v>
      </c>
      <c r="AQ35" s="28">
        <v>9902</v>
      </c>
      <c r="AR35" s="28">
        <v>9851</v>
      </c>
      <c r="AS35" s="28">
        <v>9121</v>
      </c>
      <c r="AT35" s="28">
        <v>11079</v>
      </c>
      <c r="AU35" s="28">
        <v>11196</v>
      </c>
      <c r="AV35" s="28">
        <v>15057</v>
      </c>
      <c r="AW35" s="28">
        <v>17545</v>
      </c>
      <c r="AX35" s="28">
        <v>18364</v>
      </c>
      <c r="AY35" s="28">
        <v>20205</v>
      </c>
      <c r="AZ35" s="28">
        <v>19560</v>
      </c>
      <c r="BA35" s="28">
        <v>19758</v>
      </c>
      <c r="BB35" s="28">
        <v>18423</v>
      </c>
      <c r="BC35" s="28">
        <v>19698</v>
      </c>
      <c r="BD35" s="28">
        <v>22139</v>
      </c>
      <c r="BE35" s="28">
        <v>21129</v>
      </c>
      <c r="BF35" s="28">
        <v>20323</v>
      </c>
      <c r="BG35" s="28">
        <v>20028</v>
      </c>
      <c r="BH35" s="28">
        <v>19396</v>
      </c>
      <c r="BI35" s="28">
        <v>17515</v>
      </c>
      <c r="BJ35" s="28">
        <v>19157</v>
      </c>
    </row>
    <row r="36" spans="2:62" ht="20.5" customHeight="1">
      <c r="B36" s="6" t="s">
        <v>82</v>
      </c>
      <c r="C36" s="45" t="s">
        <v>117</v>
      </c>
      <c r="D36" s="28">
        <v>1334</v>
      </c>
      <c r="E36" s="28">
        <v>1842</v>
      </c>
      <c r="F36" s="28">
        <v>2493</v>
      </c>
      <c r="G36" s="28">
        <v>3260</v>
      </c>
      <c r="H36" s="28">
        <v>2188</v>
      </c>
      <c r="I36" s="28">
        <v>12821</v>
      </c>
      <c r="J36" s="28">
        <v>5669</v>
      </c>
      <c r="K36" s="28">
        <v>449</v>
      </c>
      <c r="L36" s="28">
        <v>1035</v>
      </c>
      <c r="M36" s="28">
        <v>13121</v>
      </c>
      <c r="N36" s="28">
        <v>8150</v>
      </c>
      <c r="O36" s="28">
        <v>8810</v>
      </c>
      <c r="P36" s="28">
        <v>4542</v>
      </c>
      <c r="Q36" s="28">
        <v>2213</v>
      </c>
      <c r="R36" s="28">
        <v>1561</v>
      </c>
      <c r="S36" s="28">
        <v>1103</v>
      </c>
      <c r="T36" s="28">
        <v>3638</v>
      </c>
      <c r="U36" s="28">
        <v>7198</v>
      </c>
      <c r="V36" s="28">
        <v>5827</v>
      </c>
      <c r="W36" s="28">
        <v>9795</v>
      </c>
      <c r="X36" s="28">
        <v>7690</v>
      </c>
      <c r="Y36" s="28">
        <v>1671</v>
      </c>
      <c r="Z36" s="28">
        <v>2865</v>
      </c>
      <c r="AA36" s="28">
        <v>4972</v>
      </c>
      <c r="AB36" s="28">
        <v>1220</v>
      </c>
      <c r="AC36" s="28">
        <v>722</v>
      </c>
      <c r="AD36" s="28">
        <v>958</v>
      </c>
      <c r="AE36" s="28">
        <v>1765</v>
      </c>
      <c r="AF36" s="28">
        <v>3899</v>
      </c>
      <c r="AG36" s="28">
        <v>6163</v>
      </c>
      <c r="AH36" s="28">
        <v>3263</v>
      </c>
      <c r="AI36" s="28">
        <v>265</v>
      </c>
      <c r="AJ36" s="28">
        <v>13</v>
      </c>
      <c r="AK36" s="28">
        <v>0</v>
      </c>
      <c r="AL36" s="28">
        <v>190</v>
      </c>
      <c r="AM36" s="28">
        <v>397</v>
      </c>
      <c r="AN36" s="28">
        <v>514</v>
      </c>
      <c r="AO36" s="28">
        <v>269</v>
      </c>
      <c r="AP36" s="28">
        <v>701</v>
      </c>
      <c r="AQ36" s="28">
        <v>7652</v>
      </c>
      <c r="AR36" s="28">
        <v>3770</v>
      </c>
      <c r="AS36" s="28">
        <v>1215</v>
      </c>
      <c r="AT36" s="28">
        <v>1860</v>
      </c>
      <c r="AU36" s="28">
        <v>3135</v>
      </c>
      <c r="AV36" s="28">
        <v>2301</v>
      </c>
      <c r="AW36" s="28">
        <v>1713</v>
      </c>
      <c r="AX36" s="28">
        <v>1179</v>
      </c>
      <c r="AY36" s="28">
        <v>872</v>
      </c>
      <c r="AZ36" s="28">
        <v>146</v>
      </c>
      <c r="BA36" s="28">
        <v>90</v>
      </c>
      <c r="BB36" s="28">
        <v>8447</v>
      </c>
      <c r="BC36" s="28">
        <v>10552</v>
      </c>
      <c r="BD36" s="28">
        <v>4331</v>
      </c>
      <c r="BE36" s="28">
        <v>375</v>
      </c>
      <c r="BF36" s="28">
        <v>0</v>
      </c>
      <c r="BG36" s="28">
        <v>7390</v>
      </c>
      <c r="BH36" s="28">
        <v>4993</v>
      </c>
      <c r="BI36" s="28">
        <v>2529</v>
      </c>
      <c r="BJ36" s="28">
        <v>30</v>
      </c>
    </row>
    <row r="37" spans="2:62" ht="16" customHeight="1">
      <c r="B37" s="6" t="s">
        <v>259</v>
      </c>
      <c r="C37" s="45" t="s">
        <v>249</v>
      </c>
      <c r="D37" s="31">
        <v>49170</v>
      </c>
      <c r="E37" s="31">
        <v>54066</v>
      </c>
      <c r="F37" s="31">
        <v>49663</v>
      </c>
      <c r="G37" s="31">
        <v>53253</v>
      </c>
      <c r="H37" s="31">
        <v>54341</v>
      </c>
      <c r="I37" s="31">
        <v>59570</v>
      </c>
      <c r="J37" s="31">
        <v>63237</v>
      </c>
      <c r="K37" s="31">
        <v>67928</v>
      </c>
      <c r="L37" s="31">
        <v>69298</v>
      </c>
      <c r="M37" s="31">
        <v>72747</v>
      </c>
      <c r="N37" s="31">
        <v>76897</v>
      </c>
      <c r="O37" s="31">
        <v>81170</v>
      </c>
      <c r="P37" s="31">
        <v>77740</v>
      </c>
      <c r="Q37" s="31">
        <v>81596</v>
      </c>
      <c r="R37" s="31">
        <v>77443</v>
      </c>
      <c r="S37" s="31">
        <v>71229</v>
      </c>
      <c r="T37" s="31">
        <v>73593</v>
      </c>
      <c r="U37" s="31">
        <v>77321</v>
      </c>
      <c r="V37" s="31">
        <v>80889</v>
      </c>
      <c r="W37" s="31">
        <v>83349</v>
      </c>
      <c r="X37" s="31">
        <v>84771</v>
      </c>
      <c r="Y37" s="31">
        <v>87662</v>
      </c>
      <c r="Z37" s="31">
        <v>70000</v>
      </c>
      <c r="AA37" s="31">
        <v>0</v>
      </c>
      <c r="AB37" s="31">
        <v>0</v>
      </c>
      <c r="AC37" s="31">
        <v>0</v>
      </c>
      <c r="AD37" s="31">
        <v>0</v>
      </c>
      <c r="AE37" s="31">
        <v>0</v>
      </c>
      <c r="AF37" s="31">
        <v>0</v>
      </c>
      <c r="AG37" s="31">
        <v>0</v>
      </c>
      <c r="AH37" s="31">
        <v>0</v>
      </c>
      <c r="AI37" s="31">
        <v>0</v>
      </c>
      <c r="AJ37" s="31">
        <v>0</v>
      </c>
      <c r="AK37" s="31">
        <v>0</v>
      </c>
      <c r="AL37" s="31">
        <v>0</v>
      </c>
      <c r="AM37" s="31">
        <v>0</v>
      </c>
      <c r="AN37" s="31">
        <v>0</v>
      </c>
      <c r="AO37" s="31">
        <v>0</v>
      </c>
      <c r="AP37" s="31">
        <v>0</v>
      </c>
      <c r="AQ37" s="31">
        <v>0</v>
      </c>
      <c r="AR37" s="31">
        <v>0</v>
      </c>
      <c r="AS37" s="31">
        <v>0</v>
      </c>
      <c r="AT37" s="31">
        <v>0</v>
      </c>
      <c r="AU37" s="31">
        <v>0</v>
      </c>
      <c r="AV37" s="31">
        <v>0</v>
      </c>
      <c r="AW37" s="31">
        <v>0</v>
      </c>
      <c r="AX37" s="31">
        <v>0</v>
      </c>
      <c r="AY37" s="31">
        <v>0</v>
      </c>
      <c r="AZ37" s="31">
        <v>0</v>
      </c>
      <c r="BA37" s="31">
        <v>0</v>
      </c>
      <c r="BB37" s="31">
        <v>0</v>
      </c>
      <c r="BC37" s="31">
        <v>0</v>
      </c>
      <c r="BD37" s="31">
        <v>0</v>
      </c>
      <c r="BE37" s="31">
        <v>0</v>
      </c>
      <c r="BF37" s="31">
        <v>0</v>
      </c>
      <c r="BG37" s="31">
        <v>0</v>
      </c>
      <c r="BH37" s="31">
        <v>0</v>
      </c>
      <c r="BI37" s="31">
        <v>0</v>
      </c>
      <c r="BJ37" s="31">
        <v>0</v>
      </c>
    </row>
    <row r="38" spans="2:62">
      <c r="B38" s="6" t="s">
        <v>27</v>
      </c>
      <c r="C38" s="45" t="s">
        <v>64</v>
      </c>
      <c r="D38" s="28">
        <v>343170</v>
      </c>
      <c r="E38" s="28">
        <v>315125</v>
      </c>
      <c r="F38" s="28">
        <v>340350</v>
      </c>
      <c r="G38" s="28">
        <v>403582</v>
      </c>
      <c r="H38" s="28">
        <v>381744</v>
      </c>
      <c r="I38" s="28">
        <v>351303</v>
      </c>
      <c r="J38" s="28">
        <v>343222</v>
      </c>
      <c r="K38" s="28">
        <v>348244</v>
      </c>
      <c r="L38" s="28">
        <v>321411</v>
      </c>
      <c r="M38" s="28">
        <v>293300</v>
      </c>
      <c r="N38" s="28">
        <v>308359</v>
      </c>
      <c r="O38" s="28">
        <v>282144</v>
      </c>
      <c r="P38" s="28">
        <v>276055</v>
      </c>
      <c r="Q38" s="28">
        <v>318683</v>
      </c>
      <c r="R38" s="28">
        <v>414359</v>
      </c>
      <c r="S38" s="28">
        <v>311526</v>
      </c>
      <c r="T38" s="28">
        <v>306894</v>
      </c>
      <c r="U38" s="28">
        <v>295528</v>
      </c>
      <c r="V38" s="28">
        <v>293844</v>
      </c>
      <c r="W38" s="28">
        <v>187044</v>
      </c>
      <c r="X38" s="28">
        <v>205824</v>
      </c>
      <c r="Y38" s="28">
        <v>266912</v>
      </c>
      <c r="Z38" s="28">
        <v>215460</v>
      </c>
      <c r="AA38" s="28">
        <v>211925</v>
      </c>
      <c r="AB38" s="28">
        <v>190000</v>
      </c>
      <c r="AC38" s="28">
        <v>217520</v>
      </c>
      <c r="AD38" s="28">
        <v>206862</v>
      </c>
      <c r="AE38" s="28">
        <v>339135</v>
      </c>
      <c r="AF38" s="28">
        <f>186147-1</f>
        <v>186146</v>
      </c>
      <c r="AG38" s="28">
        <f>198300-1-1</f>
        <v>198298</v>
      </c>
      <c r="AH38" s="28">
        <v>213315</v>
      </c>
      <c r="AI38" s="28">
        <v>220054</v>
      </c>
      <c r="AJ38" s="28">
        <v>227621</v>
      </c>
      <c r="AK38" s="28">
        <v>125023</v>
      </c>
      <c r="AL38" s="28">
        <v>155239</v>
      </c>
      <c r="AM38" s="28">
        <v>140924</v>
      </c>
      <c r="AN38" s="28">
        <v>205828</v>
      </c>
      <c r="AO38" s="28">
        <v>181246</v>
      </c>
      <c r="AP38" s="28">
        <v>153121</v>
      </c>
      <c r="AQ38" s="28">
        <v>127613</v>
      </c>
      <c r="AR38" s="28">
        <v>175405</v>
      </c>
      <c r="AS38" s="28">
        <v>201252</v>
      </c>
      <c r="AT38" s="28">
        <v>138216</v>
      </c>
      <c r="AU38" s="28">
        <v>125304</v>
      </c>
      <c r="AV38" s="28">
        <v>188573</v>
      </c>
      <c r="AW38" s="28">
        <v>171182</v>
      </c>
      <c r="AX38" s="28">
        <v>129192</v>
      </c>
      <c r="AY38" s="28">
        <v>119334</v>
      </c>
      <c r="AZ38" s="28">
        <v>154830</v>
      </c>
      <c r="BA38" s="28">
        <v>138569</v>
      </c>
      <c r="BB38" s="28">
        <v>131927</v>
      </c>
      <c r="BC38" s="28">
        <v>114728</v>
      </c>
      <c r="BD38" s="28">
        <v>159159</v>
      </c>
      <c r="BE38" s="28">
        <v>106699</v>
      </c>
      <c r="BF38" s="28">
        <v>133453</v>
      </c>
      <c r="BG38" s="28">
        <v>118498</v>
      </c>
      <c r="BH38" s="28">
        <v>154282</v>
      </c>
      <c r="BI38" s="28">
        <v>107979</v>
      </c>
      <c r="BJ38" s="28">
        <v>212303</v>
      </c>
    </row>
    <row r="39" spans="2:62">
      <c r="B39" s="6" t="s">
        <v>55</v>
      </c>
      <c r="C39" s="45" t="s">
        <v>65</v>
      </c>
      <c r="D39" s="28">
        <v>2216447</v>
      </c>
      <c r="E39" s="28">
        <v>2195693</v>
      </c>
      <c r="F39" s="28">
        <v>2189775</v>
      </c>
      <c r="G39" s="28">
        <v>2148620</v>
      </c>
      <c r="H39" s="28">
        <v>2120179</v>
      </c>
      <c r="I39" s="28">
        <v>2073575</v>
      </c>
      <c r="J39" s="28">
        <v>2056487</v>
      </c>
      <c r="K39" s="28">
        <v>1964138</v>
      </c>
      <c r="L39" s="28">
        <v>1926233</v>
      </c>
      <c r="M39" s="28">
        <v>1888660</v>
      </c>
      <c r="N39" s="28">
        <v>1848331</v>
      </c>
      <c r="O39" s="28">
        <v>1865795</v>
      </c>
      <c r="P39" s="28">
        <v>1920309</v>
      </c>
      <c r="Q39" s="28">
        <v>1904966</v>
      </c>
      <c r="R39" s="28">
        <v>1915137</v>
      </c>
      <c r="S39" s="28">
        <v>1913170</v>
      </c>
      <c r="T39" s="28">
        <v>2265818</v>
      </c>
      <c r="U39" s="28">
        <v>2258382</v>
      </c>
      <c r="V39" s="28">
        <v>2217967</v>
      </c>
      <c r="W39" s="28">
        <v>2199930</v>
      </c>
      <c r="X39" s="28">
        <v>2196871</v>
      </c>
      <c r="Y39" s="28">
        <v>2172566</v>
      </c>
      <c r="Z39" s="28">
        <v>2141627</v>
      </c>
      <c r="AA39" s="28">
        <v>2137566</v>
      </c>
      <c r="AB39" s="28">
        <v>2136985</v>
      </c>
      <c r="AC39" s="28">
        <v>1816906</v>
      </c>
      <c r="AD39" s="28">
        <v>1809680</v>
      </c>
      <c r="AE39" s="28">
        <v>1860433</v>
      </c>
      <c r="AF39" s="28">
        <v>1865050</v>
      </c>
      <c r="AG39" s="28">
        <v>1842989</v>
      </c>
      <c r="AH39" s="28">
        <v>1812593</v>
      </c>
      <c r="AI39" s="28">
        <v>1781889</v>
      </c>
      <c r="AJ39" s="28">
        <v>1852637</v>
      </c>
      <c r="AK39" s="28">
        <v>1443345</v>
      </c>
      <c r="AL39" s="28">
        <v>1451134</v>
      </c>
      <c r="AM39" s="28">
        <v>1468556</v>
      </c>
      <c r="AN39" s="28">
        <v>1524999</v>
      </c>
      <c r="AO39" s="28">
        <v>1520239</v>
      </c>
      <c r="AP39" s="28">
        <v>1561494</v>
      </c>
      <c r="AQ39" s="28">
        <v>1547768</v>
      </c>
      <c r="AR39" s="28">
        <v>1547509</v>
      </c>
      <c r="AS39" s="28">
        <v>1519812</v>
      </c>
      <c r="AT39" s="28">
        <v>1493361</v>
      </c>
      <c r="AU39" s="28">
        <v>1478110</v>
      </c>
      <c r="AV39" s="28">
        <v>1452343</v>
      </c>
      <c r="AW39" s="28">
        <v>1457432</v>
      </c>
      <c r="AX39" s="28">
        <v>1451074</v>
      </c>
      <c r="AY39" s="28">
        <v>1441859</v>
      </c>
      <c r="AZ39" s="28">
        <v>1437564</v>
      </c>
      <c r="BA39" s="28">
        <v>1421222</v>
      </c>
      <c r="BB39" s="28">
        <v>1190372</v>
      </c>
      <c r="BC39" s="28">
        <v>1161655</v>
      </c>
      <c r="BD39" s="28">
        <v>1149159</v>
      </c>
      <c r="BE39" s="28">
        <v>1113858</v>
      </c>
      <c r="BF39" s="28">
        <v>1088078</v>
      </c>
      <c r="BG39" s="28">
        <v>1083108</v>
      </c>
      <c r="BH39" s="28">
        <v>1077310</v>
      </c>
      <c r="BI39" s="28">
        <v>1050705</v>
      </c>
      <c r="BJ39" s="28">
        <v>949774</v>
      </c>
    </row>
    <row r="40" spans="2:62">
      <c r="B40" s="29" t="s">
        <v>28</v>
      </c>
      <c r="C40" s="48" t="s">
        <v>66</v>
      </c>
      <c r="D40" s="30">
        <v>20549629</v>
      </c>
      <c r="E40" s="30">
        <v>21028576</v>
      </c>
      <c r="F40" s="30">
        <v>21002610</v>
      </c>
      <c r="G40" s="30">
        <v>22032451</v>
      </c>
      <c r="H40" s="30">
        <v>21998078</v>
      </c>
      <c r="I40" s="30">
        <v>22275352</v>
      </c>
      <c r="J40" s="30">
        <v>22259721</v>
      </c>
      <c r="K40" s="30">
        <v>22006181</v>
      </c>
      <c r="L40" s="30">
        <v>22254723</v>
      </c>
      <c r="M40" s="30">
        <v>23609563</v>
      </c>
      <c r="N40" s="30">
        <f>SUM(N29:N39)</f>
        <v>20371100</v>
      </c>
      <c r="O40" s="30">
        <v>20585740</v>
      </c>
      <c r="P40" s="30">
        <v>19498386</v>
      </c>
      <c r="Q40" s="30">
        <v>19675003</v>
      </c>
      <c r="R40" s="30">
        <v>19941157</v>
      </c>
      <c r="S40" s="30">
        <v>20505829</v>
      </c>
      <c r="T40" s="30">
        <v>20487302</v>
      </c>
      <c r="U40" s="30">
        <v>19725837</v>
      </c>
      <c r="V40" s="30">
        <v>19529063</v>
      </c>
      <c r="W40" s="30">
        <v>18486997</v>
      </c>
      <c r="X40" s="30">
        <v>18417845</v>
      </c>
      <c r="Y40" s="30">
        <v>18478937</v>
      </c>
      <c r="Z40" s="30">
        <v>18455780</v>
      </c>
      <c r="AA40" s="30">
        <v>18251025</v>
      </c>
      <c r="AB40" s="30">
        <v>18397348</v>
      </c>
      <c r="AC40" s="30">
        <v>19554837</v>
      </c>
      <c r="AD40" s="30">
        <v>19411387</v>
      </c>
      <c r="AE40" s="30">
        <v>19676720</v>
      </c>
      <c r="AF40" s="30">
        <v>19498999</v>
      </c>
      <c r="AG40" s="30">
        <v>19908499</v>
      </c>
      <c r="AH40" s="30">
        <v>20374354</v>
      </c>
      <c r="AI40" s="30">
        <v>20829489</v>
      </c>
      <c r="AJ40" s="30">
        <v>21003704</v>
      </c>
      <c r="AK40" s="30">
        <v>21146877</v>
      </c>
      <c r="AL40" s="30">
        <v>22069014</v>
      </c>
      <c r="AM40" s="30">
        <v>20921772</v>
      </c>
      <c r="AN40" s="30">
        <v>19775570</v>
      </c>
      <c r="AO40" s="30">
        <v>19884123</v>
      </c>
      <c r="AP40" s="30">
        <v>19572032</v>
      </c>
      <c r="AQ40" s="30">
        <v>19671909</v>
      </c>
      <c r="AR40" s="30">
        <v>19047162</v>
      </c>
      <c r="AS40" s="30">
        <v>19523990</v>
      </c>
      <c r="AT40" s="30">
        <v>19334650</v>
      </c>
      <c r="AU40" s="30">
        <v>18417676</v>
      </c>
      <c r="AV40" s="30">
        <v>17998782</v>
      </c>
      <c r="AW40" s="30">
        <v>17626333</v>
      </c>
      <c r="AX40" s="30">
        <v>17683722</v>
      </c>
      <c r="AY40" s="30">
        <v>16866539</v>
      </c>
      <c r="AZ40" s="30">
        <v>16421862</v>
      </c>
      <c r="BA40" s="30">
        <v>15995015</v>
      </c>
      <c r="BB40" s="30">
        <v>15728654</v>
      </c>
      <c r="BC40" s="30">
        <v>15637117</v>
      </c>
      <c r="BD40" s="30">
        <v>16423519</v>
      </c>
      <c r="BE40" s="30">
        <v>15127106</v>
      </c>
      <c r="BF40" s="30">
        <v>15502035</v>
      </c>
      <c r="BG40" s="30">
        <v>15180187</v>
      </c>
      <c r="BH40" s="30">
        <v>14372395</v>
      </c>
      <c r="BI40" s="30">
        <v>13125486</v>
      </c>
      <c r="BJ40" s="30">
        <v>13294320</v>
      </c>
    </row>
  </sheetData>
  <phoneticPr fontId="31" type="noConversion"/>
  <hyperlinks>
    <hyperlink ref="B1" location="'Spis treści'!A1" display="Powrót do spisu treści" xr:uid="{00000000-0004-0000-0400-000000000000}"/>
    <hyperlink ref="C1" location="'Spis treści'!A1" display="Back to table of contents" xr:uid="{00000000-0004-0000-0400-000001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2"/>
  <sheetViews>
    <sheetView workbookViewId="0">
      <pane xSplit="1" topLeftCell="B1" activePane="topRight" state="frozen"/>
      <selection activeCell="A6" sqref="A6"/>
      <selection pane="topRight" activeCell="B32" sqref="B32:C51"/>
    </sheetView>
  </sheetViews>
  <sheetFormatPr defaultRowHeight="12.5"/>
  <cols>
    <col min="1" max="1" width="40.54296875" customWidth="1"/>
    <col min="2" max="6" width="30.1796875" customWidth="1"/>
    <col min="7" max="7" width="27" customWidth="1"/>
    <col min="8" max="8" width="20.54296875" customWidth="1"/>
    <col min="9" max="9" width="19.54296875" customWidth="1"/>
    <col min="10" max="10" width="22.453125" customWidth="1"/>
    <col min="11" max="11" width="20.54296875" customWidth="1"/>
    <col min="12" max="12" width="19.81640625" customWidth="1"/>
    <col min="13" max="13" width="16.81640625" customWidth="1"/>
    <col min="14" max="14" width="14.81640625" customWidth="1"/>
    <col min="15" max="15" width="16.81640625" customWidth="1"/>
    <col min="16" max="16" width="15.81640625" customWidth="1"/>
    <col min="17" max="17" width="18.453125" customWidth="1"/>
    <col min="18" max="19" width="16.1796875" customWidth="1"/>
    <col min="20" max="20" width="16" customWidth="1"/>
    <col min="21" max="21" width="13.54296875" customWidth="1"/>
    <col min="22" max="22" width="12" customWidth="1"/>
  </cols>
  <sheetData>
    <row r="1" spans="1:25">
      <c r="A1" s="2" t="s">
        <v>95</v>
      </c>
      <c r="B1" s="2" t="s">
        <v>96</v>
      </c>
      <c r="C1" s="2"/>
      <c r="D1" s="2"/>
      <c r="E1" s="2"/>
      <c r="F1" s="2"/>
      <c r="G1" s="2"/>
      <c r="H1" s="2"/>
      <c r="I1" s="2"/>
      <c r="J1" s="2"/>
      <c r="K1" s="2"/>
      <c r="L1" s="2"/>
      <c r="M1" s="2"/>
    </row>
    <row r="3" spans="1:25" ht="14">
      <c r="A3" s="24" t="s">
        <v>282</v>
      </c>
      <c r="B3" s="11"/>
      <c r="C3" s="11"/>
      <c r="D3" s="11"/>
      <c r="E3" s="11"/>
      <c r="F3" s="11"/>
      <c r="G3" s="11"/>
      <c r="H3" s="11"/>
      <c r="I3" s="11"/>
      <c r="J3" s="11"/>
      <c r="K3" s="11"/>
      <c r="L3" s="11"/>
      <c r="M3" s="11"/>
    </row>
    <row r="4" spans="1:25">
      <c r="A4" s="4" t="s">
        <v>34</v>
      </c>
      <c r="B4" s="2"/>
      <c r="C4" s="2"/>
      <c r="D4" s="2"/>
      <c r="E4" s="2"/>
      <c r="F4" s="2"/>
      <c r="G4" s="2"/>
      <c r="H4" s="2"/>
      <c r="I4" s="2"/>
      <c r="J4" s="2"/>
      <c r="K4" s="2"/>
      <c r="L4" s="2"/>
      <c r="M4" s="2"/>
    </row>
    <row r="5" spans="1:25" ht="14.5">
      <c r="A5" s="25"/>
      <c r="G5" s="38"/>
    </row>
    <row r="6" spans="1:25">
      <c r="A6" s="11" t="s">
        <v>103</v>
      </c>
      <c r="B6" s="11" t="s">
        <v>102</v>
      </c>
      <c r="C6" s="11"/>
      <c r="D6" s="11"/>
      <c r="E6" s="11"/>
      <c r="F6" s="11"/>
      <c r="G6" s="11"/>
      <c r="H6" s="11"/>
      <c r="I6" s="11"/>
      <c r="J6" s="11"/>
      <c r="K6" s="11"/>
      <c r="L6" s="11"/>
      <c r="M6" s="11"/>
    </row>
    <row r="7" spans="1:25">
      <c r="A7" s="42" t="s">
        <v>0</v>
      </c>
      <c r="B7" s="12" t="s">
        <v>56</v>
      </c>
      <c r="C7" s="43" t="s">
        <v>749</v>
      </c>
      <c r="D7" s="43" t="s">
        <v>742</v>
      </c>
      <c r="E7" s="43" t="s">
        <v>738</v>
      </c>
      <c r="F7" s="43" t="s">
        <v>731</v>
      </c>
      <c r="G7" s="43" t="s">
        <v>719</v>
      </c>
      <c r="H7" s="43" t="s">
        <v>713</v>
      </c>
      <c r="I7" s="43" t="s">
        <v>706</v>
      </c>
      <c r="J7" s="43" t="s">
        <v>691</v>
      </c>
      <c r="K7" s="43" t="s">
        <v>683</v>
      </c>
      <c r="L7" s="43" t="s">
        <v>678</v>
      </c>
      <c r="M7" s="43" t="s">
        <v>567</v>
      </c>
      <c r="N7" s="43" t="s">
        <v>303</v>
      </c>
      <c r="O7" s="43" t="s">
        <v>302</v>
      </c>
      <c r="P7" s="43" t="s">
        <v>318</v>
      </c>
      <c r="Q7" s="43" t="s">
        <v>595</v>
      </c>
      <c r="S7" s="43" t="s">
        <v>732</v>
      </c>
      <c r="T7" s="43" t="s">
        <v>690</v>
      </c>
      <c r="U7" s="43" t="s">
        <v>408</v>
      </c>
      <c r="V7" s="43" t="s">
        <v>577</v>
      </c>
      <c r="W7" s="43" t="s">
        <v>256</v>
      </c>
      <c r="X7" s="43" t="s">
        <v>578</v>
      </c>
    </row>
    <row r="8" spans="1:25" ht="21">
      <c r="A8" s="6" t="s">
        <v>301</v>
      </c>
      <c r="B8" s="49" t="s">
        <v>409</v>
      </c>
      <c r="C8" s="52">
        <v>361876</v>
      </c>
      <c r="D8" s="52">
        <v>350562</v>
      </c>
      <c r="E8" s="52">
        <v>363369</v>
      </c>
      <c r="F8" s="52">
        <v>378700</v>
      </c>
      <c r="G8" s="28">
        <v>408944</v>
      </c>
      <c r="H8" s="28">
        <v>414087</v>
      </c>
      <c r="I8" s="52">
        <v>396969</v>
      </c>
      <c r="J8" s="52">
        <f t="shared" ref="J8:J27" si="0">+T8-K8-L8-M8</f>
        <v>431373</v>
      </c>
      <c r="K8" s="52">
        <v>331412</v>
      </c>
      <c r="L8" s="52">
        <v>272894</v>
      </c>
      <c r="M8" s="52">
        <f>SUM(M9:M14)</f>
        <v>170199</v>
      </c>
      <c r="N8" s="52">
        <v>125485</v>
      </c>
      <c r="O8" s="52">
        <v>100754</v>
      </c>
      <c r="P8" s="52">
        <v>103475</v>
      </c>
      <c r="Q8" s="52">
        <f>SUM(Q9:Q14)</f>
        <v>102516</v>
      </c>
      <c r="R8" s="63"/>
      <c r="S8" s="52">
        <v>1598700</v>
      </c>
      <c r="T8" s="52">
        <v>1205878</v>
      </c>
      <c r="U8" s="52">
        <v>432230</v>
      </c>
      <c r="V8" s="52">
        <f>SUM(V9:V14)</f>
        <v>518582</v>
      </c>
      <c r="W8" s="52">
        <v>627590</v>
      </c>
      <c r="X8" s="52">
        <v>628304</v>
      </c>
    </row>
    <row r="9" spans="1:25">
      <c r="A9" s="6" t="s">
        <v>300</v>
      </c>
      <c r="B9" s="45" t="s">
        <v>410</v>
      </c>
      <c r="C9" s="28">
        <v>10699</v>
      </c>
      <c r="D9" s="28">
        <v>-4959</v>
      </c>
      <c r="E9" s="28">
        <v>26742</v>
      </c>
      <c r="F9" s="28">
        <v>16968</v>
      </c>
      <c r="G9" s="28">
        <v>15708</v>
      </c>
      <c r="H9" s="28">
        <v>16602</v>
      </c>
      <c r="I9" s="28">
        <v>18057</v>
      </c>
      <c r="J9" s="28">
        <f t="shared" si="0"/>
        <v>19937</v>
      </c>
      <c r="K9" s="28">
        <v>18257</v>
      </c>
      <c r="L9" s="28">
        <v>14136</v>
      </c>
      <c r="M9" s="28">
        <v>6332</v>
      </c>
      <c r="N9" s="28">
        <v>2670</v>
      </c>
      <c r="O9" s="28">
        <v>1387</v>
      </c>
      <c r="P9" s="28">
        <v>1059</v>
      </c>
      <c r="Q9" s="28">
        <v>1068</v>
      </c>
      <c r="S9" s="28">
        <v>67335</v>
      </c>
      <c r="T9" s="28">
        <v>58662</v>
      </c>
      <c r="U9" s="28">
        <v>6184</v>
      </c>
      <c r="V9" s="28">
        <v>986</v>
      </c>
      <c r="W9" s="28">
        <v>3673</v>
      </c>
      <c r="X9" s="28">
        <v>4256</v>
      </c>
      <c r="Y9" s="28"/>
    </row>
    <row r="10" spans="1:25">
      <c r="A10" s="6" t="s">
        <v>299</v>
      </c>
      <c r="B10" s="45" t="s">
        <v>411</v>
      </c>
      <c r="C10" s="28">
        <v>185894</v>
      </c>
      <c r="D10" s="28">
        <v>204004</v>
      </c>
      <c r="E10" s="28">
        <v>168321</v>
      </c>
      <c r="F10" s="28">
        <v>171013</v>
      </c>
      <c r="G10" s="28">
        <v>186826</v>
      </c>
      <c r="H10" s="28">
        <v>187110</v>
      </c>
      <c r="I10" s="28">
        <v>177208</v>
      </c>
      <c r="J10" s="28">
        <f t="shared" si="0"/>
        <v>203276</v>
      </c>
      <c r="K10" s="28">
        <v>184262</v>
      </c>
      <c r="L10" s="28">
        <v>143204</v>
      </c>
      <c r="M10" s="28">
        <v>94476</v>
      </c>
      <c r="N10" s="28">
        <v>76280</v>
      </c>
      <c r="O10" s="28">
        <v>61246</v>
      </c>
      <c r="P10" s="28">
        <v>62179</v>
      </c>
      <c r="Q10" s="28">
        <v>63196</v>
      </c>
      <c r="S10" s="28">
        <v>722157</v>
      </c>
      <c r="T10" s="28">
        <v>625218</v>
      </c>
      <c r="U10" s="28">
        <v>262901</v>
      </c>
      <c r="V10" s="28">
        <v>310481</v>
      </c>
      <c r="W10" s="28">
        <v>370635</v>
      </c>
      <c r="X10" s="28">
        <v>353008</v>
      </c>
      <c r="Y10" s="28"/>
    </row>
    <row r="11" spans="1:25">
      <c r="A11" s="6" t="s">
        <v>298</v>
      </c>
      <c r="B11" s="45" t="s">
        <v>412</v>
      </c>
      <c r="C11" s="28">
        <v>50344</v>
      </c>
      <c r="D11" s="28">
        <v>38152</v>
      </c>
      <c r="E11" s="28">
        <v>49211</v>
      </c>
      <c r="F11" s="28">
        <v>52259</v>
      </c>
      <c r="G11" s="28">
        <v>53183</v>
      </c>
      <c r="H11" s="28">
        <v>60058</v>
      </c>
      <c r="I11" s="28">
        <v>48598</v>
      </c>
      <c r="J11" s="28">
        <f t="shared" si="0"/>
        <v>73311</v>
      </c>
      <c r="K11" s="28">
        <v>-14732</v>
      </c>
      <c r="L11" s="28">
        <v>37815</v>
      </c>
      <c r="M11" s="28">
        <v>28033</v>
      </c>
      <c r="N11" s="28">
        <v>22409</v>
      </c>
      <c r="O11" s="28">
        <v>21327</v>
      </c>
      <c r="P11" s="28">
        <v>23518</v>
      </c>
      <c r="Q11" s="28">
        <v>21342</v>
      </c>
      <c r="S11" s="28">
        <v>214098</v>
      </c>
      <c r="T11" s="28">
        <v>124427</v>
      </c>
      <c r="U11" s="28">
        <v>88596</v>
      </c>
      <c r="V11" s="28">
        <v>107582</v>
      </c>
      <c r="W11" s="28">
        <v>122048</v>
      </c>
      <c r="X11" s="28">
        <v>132510</v>
      </c>
      <c r="Y11" s="28"/>
    </row>
    <row r="12" spans="1:25" ht="21">
      <c r="A12" s="6" t="s">
        <v>297</v>
      </c>
      <c r="B12" s="45" t="s">
        <v>413</v>
      </c>
      <c r="C12" s="28">
        <v>112414</v>
      </c>
      <c r="D12" s="28">
        <v>109469</v>
      </c>
      <c r="E12" s="28">
        <v>113206</v>
      </c>
      <c r="F12" s="28">
        <v>132640</v>
      </c>
      <c r="G12" s="28">
        <v>147190</v>
      </c>
      <c r="H12" s="28">
        <v>143979</v>
      </c>
      <c r="I12" s="28">
        <v>146837</v>
      </c>
      <c r="J12" s="28">
        <f t="shared" si="0"/>
        <v>128095</v>
      </c>
      <c r="K12" s="28">
        <v>137583</v>
      </c>
      <c r="L12" s="28">
        <v>75196</v>
      </c>
      <c r="M12" s="28">
        <v>39948</v>
      </c>
      <c r="N12" s="28">
        <v>23213</v>
      </c>
      <c r="O12" s="28">
        <v>15976</v>
      </c>
      <c r="P12" s="28">
        <v>15903</v>
      </c>
      <c r="Q12" s="28">
        <v>16104</v>
      </c>
      <c r="S12" s="28">
        <v>570646</v>
      </c>
      <c r="T12" s="28">
        <v>380822</v>
      </c>
      <c r="U12" s="28">
        <v>71196</v>
      </c>
      <c r="V12" s="28">
        <v>97657</v>
      </c>
      <c r="W12" s="28">
        <v>131105</v>
      </c>
      <c r="X12" s="28">
        <v>137992</v>
      </c>
      <c r="Y12" s="28"/>
    </row>
    <row r="13" spans="1:25">
      <c r="A13" s="6" t="s">
        <v>296</v>
      </c>
      <c r="B13" s="45" t="s">
        <v>414</v>
      </c>
      <c r="C13" s="28">
        <v>10721</v>
      </c>
      <c r="D13" s="28">
        <v>-133</v>
      </c>
      <c r="E13" s="28">
        <v>1722</v>
      </c>
      <c r="F13" s="28">
        <v>911</v>
      </c>
      <c r="G13" s="28">
        <v>952</v>
      </c>
      <c r="H13" s="28">
        <v>1026</v>
      </c>
      <c r="I13" s="28">
        <v>911</v>
      </c>
      <c r="J13" s="28">
        <f t="shared" si="0"/>
        <v>1282</v>
      </c>
      <c r="K13" s="28">
        <v>1323</v>
      </c>
      <c r="L13" s="28">
        <v>1009</v>
      </c>
      <c r="M13" s="28">
        <v>837</v>
      </c>
      <c r="N13" s="28">
        <v>913</v>
      </c>
      <c r="O13" s="28">
        <v>818</v>
      </c>
      <c r="P13" s="28">
        <v>816</v>
      </c>
      <c r="Q13" s="28">
        <v>806</v>
      </c>
      <c r="S13" s="28">
        <v>3800</v>
      </c>
      <c r="T13" s="28">
        <v>4451</v>
      </c>
      <c r="U13" s="28">
        <v>3353</v>
      </c>
      <c r="V13" s="28">
        <v>1876</v>
      </c>
      <c r="W13" s="28">
        <v>129</v>
      </c>
      <c r="X13" s="28">
        <v>0</v>
      </c>
      <c r="Y13" s="28"/>
    </row>
    <row r="14" spans="1:25">
      <c r="A14" s="6" t="s">
        <v>295</v>
      </c>
      <c r="B14" s="45" t="s">
        <v>423</v>
      </c>
      <c r="C14" s="28">
        <v>-8196</v>
      </c>
      <c r="D14" s="28">
        <v>4029</v>
      </c>
      <c r="E14" s="28">
        <v>4167</v>
      </c>
      <c r="F14" s="28">
        <v>4909</v>
      </c>
      <c r="G14" s="28">
        <v>5085</v>
      </c>
      <c r="H14" s="28">
        <v>5312</v>
      </c>
      <c r="I14" s="28">
        <v>5358</v>
      </c>
      <c r="J14" s="28">
        <f t="shared" si="0"/>
        <v>5472</v>
      </c>
      <c r="K14" s="28">
        <v>4719</v>
      </c>
      <c r="L14" s="28">
        <v>1534</v>
      </c>
      <c r="M14" s="28">
        <v>573</v>
      </c>
      <c r="N14" s="28">
        <v>0</v>
      </c>
      <c r="O14" s="28">
        <v>0</v>
      </c>
      <c r="P14" s="28">
        <v>0</v>
      </c>
      <c r="Q14" s="28">
        <v>0</v>
      </c>
      <c r="S14" s="28">
        <v>20664</v>
      </c>
      <c r="T14" s="28">
        <v>12298</v>
      </c>
      <c r="U14" s="28">
        <v>0</v>
      </c>
      <c r="V14" s="28">
        <v>0</v>
      </c>
      <c r="W14" s="28">
        <v>0</v>
      </c>
      <c r="X14" s="28">
        <v>538</v>
      </c>
      <c r="Y14" s="28"/>
    </row>
    <row r="15" spans="1:25" ht="16.5" customHeight="1">
      <c r="A15" s="6" t="s">
        <v>294</v>
      </c>
      <c r="B15" s="62" t="s">
        <v>415</v>
      </c>
      <c r="C15" s="52">
        <v>145804</v>
      </c>
      <c r="D15" s="52">
        <v>150824</v>
      </c>
      <c r="E15" s="52">
        <v>160687</v>
      </c>
      <c r="F15" s="52">
        <v>180883</v>
      </c>
      <c r="G15" s="52">
        <v>206683</v>
      </c>
      <c r="H15" s="52">
        <v>199483</v>
      </c>
      <c r="I15" s="52">
        <f>SUM(I16:I26)</f>
        <v>200670</v>
      </c>
      <c r="J15" s="52">
        <f t="shared" si="0"/>
        <v>174723</v>
      </c>
      <c r="K15" s="52">
        <v>163751</v>
      </c>
      <c r="L15" s="52">
        <v>78896</v>
      </c>
      <c r="M15" s="52">
        <f>SUM(M16:M26)</f>
        <v>30168</v>
      </c>
      <c r="N15" s="52">
        <v>15453</v>
      </c>
      <c r="O15" s="52">
        <v>12221</v>
      </c>
      <c r="P15" s="52">
        <v>13425</v>
      </c>
      <c r="Q15" s="52">
        <f>SUM(Q16:Q26)</f>
        <v>15046</v>
      </c>
      <c r="R15" s="63"/>
      <c r="S15" s="52">
        <v>787719</v>
      </c>
      <c r="T15" s="52">
        <v>447538</v>
      </c>
      <c r="U15" s="52">
        <v>56145</v>
      </c>
      <c r="V15" s="52">
        <f>SUM(V16:V26)</f>
        <v>147602</v>
      </c>
      <c r="W15" s="52">
        <v>207603</v>
      </c>
      <c r="X15" s="52">
        <v>244189</v>
      </c>
      <c r="Y15" s="28"/>
    </row>
    <row r="16" spans="1:25">
      <c r="A16" s="6" t="s">
        <v>293</v>
      </c>
      <c r="B16" s="45" t="s">
        <v>416</v>
      </c>
      <c r="C16" s="28">
        <v>2462</v>
      </c>
      <c r="D16" s="28">
        <v>1527</v>
      </c>
      <c r="E16" s="28">
        <v>534</v>
      </c>
      <c r="F16" s="28">
        <v>574</v>
      </c>
      <c r="G16" s="28">
        <v>820</v>
      </c>
      <c r="H16" s="28">
        <v>669</v>
      </c>
      <c r="I16" s="28">
        <v>818</v>
      </c>
      <c r="J16" s="28">
        <f t="shared" si="0"/>
        <v>1260</v>
      </c>
      <c r="K16" s="28">
        <v>1221</v>
      </c>
      <c r="L16" s="28">
        <v>769</v>
      </c>
      <c r="M16" s="28">
        <v>288</v>
      </c>
      <c r="N16" s="28">
        <v>214</v>
      </c>
      <c r="O16" s="28">
        <v>246</v>
      </c>
      <c r="P16" s="28">
        <v>245</v>
      </c>
      <c r="Q16" s="28">
        <v>268</v>
      </c>
      <c r="S16" s="28">
        <v>2881</v>
      </c>
      <c r="T16" s="28">
        <v>3538</v>
      </c>
      <c r="U16" s="28">
        <v>973</v>
      </c>
      <c r="V16" s="28">
        <v>321</v>
      </c>
      <c r="W16" s="28">
        <v>1023</v>
      </c>
      <c r="X16" s="28">
        <v>1328</v>
      </c>
      <c r="Y16" s="28"/>
    </row>
    <row r="17" spans="1:25" ht="21">
      <c r="A17" s="6" t="s">
        <v>292</v>
      </c>
      <c r="B17" s="45" t="s">
        <v>417</v>
      </c>
      <c r="C17" s="28">
        <v>51544</v>
      </c>
      <c r="D17" s="28">
        <v>51327</v>
      </c>
      <c r="E17" s="28">
        <v>52290</v>
      </c>
      <c r="F17" s="28">
        <v>58921</v>
      </c>
      <c r="G17" s="28">
        <v>68211</v>
      </c>
      <c r="H17" s="28">
        <v>68884</v>
      </c>
      <c r="I17" s="28">
        <v>67710</v>
      </c>
      <c r="J17" s="28">
        <f t="shared" si="0"/>
        <v>64521</v>
      </c>
      <c r="K17" s="28">
        <v>59413</v>
      </c>
      <c r="L17" s="28">
        <v>35017</v>
      </c>
      <c r="M17" s="28">
        <v>12334</v>
      </c>
      <c r="N17" s="28">
        <v>3656</v>
      </c>
      <c r="O17" s="28">
        <v>288</v>
      </c>
      <c r="P17" s="28">
        <v>368</v>
      </c>
      <c r="Q17" s="28">
        <v>386</v>
      </c>
      <c r="S17" s="28">
        <v>263726</v>
      </c>
      <c r="T17" s="28">
        <v>171285</v>
      </c>
      <c r="U17" s="28">
        <v>4698</v>
      </c>
      <c r="V17" s="28">
        <v>22447</v>
      </c>
      <c r="W17" s="28">
        <v>47038</v>
      </c>
      <c r="X17" s="28">
        <v>55395</v>
      </c>
      <c r="Y17" s="28"/>
    </row>
    <row r="18" spans="1:25" ht="21">
      <c r="A18" s="6" t="s">
        <v>291</v>
      </c>
      <c r="B18" s="45" t="s">
        <v>418</v>
      </c>
      <c r="C18" s="28">
        <v>80719</v>
      </c>
      <c r="D18" s="28">
        <v>84417</v>
      </c>
      <c r="E18" s="28">
        <v>91363</v>
      </c>
      <c r="F18" s="28">
        <v>105015</v>
      </c>
      <c r="G18" s="28">
        <v>121954</v>
      </c>
      <c r="H18" s="28">
        <v>114650</v>
      </c>
      <c r="I18" s="28">
        <v>118964</v>
      </c>
      <c r="J18" s="28">
        <f t="shared" si="0"/>
        <v>96252</v>
      </c>
      <c r="K18" s="28">
        <v>92971</v>
      </c>
      <c r="L18" s="28">
        <v>35715</v>
      </c>
      <c r="M18" s="28">
        <v>11855</v>
      </c>
      <c r="N18" s="28">
        <v>5881</v>
      </c>
      <c r="O18" s="28">
        <v>5874</v>
      </c>
      <c r="P18" s="28">
        <v>7066</v>
      </c>
      <c r="Q18" s="28">
        <v>8762</v>
      </c>
      <c r="S18" s="28">
        <v>460583</v>
      </c>
      <c r="T18" s="28">
        <v>236793</v>
      </c>
      <c r="U18" s="28">
        <v>27583</v>
      </c>
      <c r="V18" s="28">
        <v>96456</v>
      </c>
      <c r="W18" s="28">
        <v>126988</v>
      </c>
      <c r="X18" s="28">
        <v>138495</v>
      </c>
      <c r="Y18" s="28"/>
    </row>
    <row r="19" spans="1:25">
      <c r="A19" s="6" t="s">
        <v>290</v>
      </c>
      <c r="B19" s="45" t="s">
        <v>419</v>
      </c>
      <c r="C19" s="28">
        <v>0</v>
      </c>
      <c r="D19" s="28">
        <v>0</v>
      </c>
      <c r="E19" s="28">
        <v>0</v>
      </c>
      <c r="F19" s="28">
        <v>0</v>
      </c>
      <c r="G19" s="28">
        <v>0</v>
      </c>
      <c r="H19" s="28">
        <v>0</v>
      </c>
      <c r="I19" s="28">
        <v>0</v>
      </c>
      <c r="J19" s="28">
        <f t="shared" si="0"/>
        <v>0</v>
      </c>
      <c r="K19" s="28">
        <v>0</v>
      </c>
      <c r="L19" s="28">
        <v>0</v>
      </c>
      <c r="M19" s="28">
        <v>0</v>
      </c>
      <c r="N19" s="28">
        <v>0</v>
      </c>
      <c r="O19" s="28">
        <v>0</v>
      </c>
      <c r="P19" s="28">
        <v>0</v>
      </c>
      <c r="Q19" s="28">
        <v>0</v>
      </c>
      <c r="S19" s="28">
        <v>0</v>
      </c>
      <c r="T19" s="28">
        <v>0</v>
      </c>
      <c r="U19" s="28">
        <v>0</v>
      </c>
      <c r="V19" s="28">
        <v>0</v>
      </c>
      <c r="W19" s="28">
        <v>0</v>
      </c>
      <c r="X19" s="28">
        <v>320</v>
      </c>
      <c r="Y19" s="28"/>
    </row>
    <row r="20" spans="1:25">
      <c r="A20" s="6" t="s">
        <v>289</v>
      </c>
      <c r="B20" s="45" t="s">
        <v>420</v>
      </c>
      <c r="C20" s="28">
        <v>3999</v>
      </c>
      <c r="D20" s="28">
        <v>4477</v>
      </c>
      <c r="E20" s="28">
        <v>4478</v>
      </c>
      <c r="F20" s="28">
        <v>5059</v>
      </c>
      <c r="G20" s="28">
        <v>5399</v>
      </c>
      <c r="H20" s="28">
        <v>4502</v>
      </c>
      <c r="I20" s="28">
        <v>3552</v>
      </c>
      <c r="J20" s="28">
        <f t="shared" si="0"/>
        <v>1876</v>
      </c>
      <c r="K20" s="28">
        <v>370</v>
      </c>
      <c r="L20" s="28">
        <v>62</v>
      </c>
      <c r="M20" s="28">
        <v>52</v>
      </c>
      <c r="N20" s="28">
        <v>37</v>
      </c>
      <c r="O20" s="28">
        <v>39</v>
      </c>
      <c r="P20" s="28">
        <v>40</v>
      </c>
      <c r="Q20" s="28">
        <v>43</v>
      </c>
      <c r="S20" s="28">
        <v>18512</v>
      </c>
      <c r="T20" s="28">
        <v>2360</v>
      </c>
      <c r="U20" s="28">
        <v>159</v>
      </c>
      <c r="V20" s="28">
        <v>462</v>
      </c>
      <c r="W20" s="28">
        <v>818</v>
      </c>
      <c r="X20" s="28">
        <v>1135</v>
      </c>
      <c r="Y20" s="28"/>
    </row>
    <row r="21" spans="1:25" ht="21">
      <c r="A21" s="6" t="s">
        <v>288</v>
      </c>
      <c r="B21" s="45" t="s">
        <v>421</v>
      </c>
      <c r="C21" s="28">
        <v>95</v>
      </c>
      <c r="D21" s="28">
        <v>124</v>
      </c>
      <c r="E21" s="28">
        <v>242</v>
      </c>
      <c r="F21" s="28">
        <v>210</v>
      </c>
      <c r="G21" s="28">
        <v>431</v>
      </c>
      <c r="H21" s="28">
        <v>352</v>
      </c>
      <c r="I21" s="28">
        <v>311</v>
      </c>
      <c r="J21" s="28">
        <f t="shared" si="0"/>
        <v>267</v>
      </c>
      <c r="K21" s="28">
        <v>198</v>
      </c>
      <c r="L21" s="28">
        <v>217</v>
      </c>
      <c r="M21" s="28">
        <v>203</v>
      </c>
      <c r="N21" s="28">
        <v>21</v>
      </c>
      <c r="O21" s="28">
        <v>15</v>
      </c>
      <c r="P21" s="28">
        <v>14</v>
      </c>
      <c r="Q21" s="28">
        <v>14</v>
      </c>
      <c r="S21" s="28">
        <v>1304</v>
      </c>
      <c r="T21" s="28">
        <v>885</v>
      </c>
      <c r="U21" s="28">
        <v>64</v>
      </c>
      <c r="V21" s="28">
        <v>177</v>
      </c>
      <c r="W21" s="28">
        <v>261</v>
      </c>
      <c r="X21" s="28">
        <v>418</v>
      </c>
      <c r="Y21" s="28"/>
    </row>
    <row r="22" spans="1:25" ht="21">
      <c r="A22" s="6" t="s">
        <v>287</v>
      </c>
      <c r="B22" s="45" t="s">
        <v>422</v>
      </c>
      <c r="C22" s="28">
        <v>6215</v>
      </c>
      <c r="D22" s="28">
        <v>9496</v>
      </c>
      <c r="E22" s="28">
        <v>9635</v>
      </c>
      <c r="F22" s="28">
        <v>10273</v>
      </c>
      <c r="G22" s="28">
        <v>9051</v>
      </c>
      <c r="H22" s="28">
        <v>8338</v>
      </c>
      <c r="I22" s="28">
        <v>8407</v>
      </c>
      <c r="J22" s="28">
        <f t="shared" si="0"/>
        <v>9563</v>
      </c>
      <c r="K22" s="28">
        <v>8580</v>
      </c>
      <c r="L22" s="28">
        <v>6114</v>
      </c>
      <c r="M22" s="28">
        <v>4400</v>
      </c>
      <c r="N22" s="28">
        <v>3128</v>
      </c>
      <c r="O22" s="28">
        <v>3037</v>
      </c>
      <c r="P22" s="28">
        <v>3008</v>
      </c>
      <c r="Q22" s="28">
        <v>2979</v>
      </c>
      <c r="S22" s="28">
        <v>36069</v>
      </c>
      <c r="T22" s="28">
        <v>28657</v>
      </c>
      <c r="U22" s="28">
        <v>12152</v>
      </c>
      <c r="V22" s="28">
        <v>15100</v>
      </c>
      <c r="W22" s="28">
        <v>18656</v>
      </c>
      <c r="X22" s="28">
        <v>37394</v>
      </c>
      <c r="Y22" s="28"/>
    </row>
    <row r="23" spans="1:25">
      <c r="A23" s="6" t="s">
        <v>286</v>
      </c>
      <c r="B23" s="45" t="s">
        <v>423</v>
      </c>
      <c r="C23" s="28">
        <v>0</v>
      </c>
      <c r="D23" s="28">
        <v>0</v>
      </c>
      <c r="E23" s="28">
        <v>0</v>
      </c>
      <c r="F23" s="28">
        <v>0</v>
      </c>
      <c r="G23" s="28">
        <v>0</v>
      </c>
      <c r="H23" s="28">
        <v>0</v>
      </c>
      <c r="I23" s="28">
        <v>0</v>
      </c>
      <c r="J23" s="28">
        <f t="shared" si="0"/>
        <v>0</v>
      </c>
      <c r="K23" s="28">
        <v>0</v>
      </c>
      <c r="L23" s="28">
        <v>-6</v>
      </c>
      <c r="M23" s="28">
        <v>6</v>
      </c>
      <c r="N23" s="28">
        <v>1447</v>
      </c>
      <c r="O23" s="28">
        <v>1683</v>
      </c>
      <c r="P23" s="28">
        <v>1664</v>
      </c>
      <c r="Q23" s="28">
        <v>1639</v>
      </c>
      <c r="S23" s="28"/>
      <c r="T23" s="28">
        <v>0</v>
      </c>
      <c r="U23" s="28">
        <v>6433</v>
      </c>
      <c r="V23" s="28">
        <v>7700</v>
      </c>
      <c r="W23" s="28">
        <v>8772</v>
      </c>
      <c r="X23" s="28">
        <v>9684</v>
      </c>
      <c r="Y23" s="28"/>
    </row>
    <row r="24" spans="1:25">
      <c r="A24" s="6" t="s">
        <v>285</v>
      </c>
      <c r="B24" s="45" t="s">
        <v>424</v>
      </c>
      <c r="C24" s="28">
        <v>768</v>
      </c>
      <c r="D24" s="28">
        <v>790</v>
      </c>
      <c r="E24" s="28">
        <v>802</v>
      </c>
      <c r="F24" s="28">
        <v>829</v>
      </c>
      <c r="G24" s="28">
        <v>805</v>
      </c>
      <c r="H24" s="28">
        <v>851</v>
      </c>
      <c r="I24" s="28">
        <v>905</v>
      </c>
      <c r="J24" s="28">
        <f t="shared" si="0"/>
        <v>980</v>
      </c>
      <c r="K24" s="28">
        <v>986</v>
      </c>
      <c r="L24" s="28">
        <v>1007</v>
      </c>
      <c r="M24" s="28">
        <v>1028</v>
      </c>
      <c r="N24" s="28">
        <v>1069</v>
      </c>
      <c r="O24" s="28">
        <v>1058</v>
      </c>
      <c r="P24" s="28">
        <v>1010</v>
      </c>
      <c r="Q24" s="28">
        <v>943</v>
      </c>
      <c r="S24" s="28">
        <v>3390</v>
      </c>
      <c r="T24" s="28">
        <v>4001</v>
      </c>
      <c r="U24" s="28">
        <v>4080</v>
      </c>
      <c r="V24" s="28">
        <v>3686</v>
      </c>
      <c r="W24" s="28">
        <v>3933</v>
      </c>
      <c r="X24" s="28">
        <v>0</v>
      </c>
      <c r="Y24" s="28"/>
    </row>
    <row r="25" spans="1:25" ht="21">
      <c r="A25" s="6" t="s">
        <v>284</v>
      </c>
      <c r="B25" s="45" t="s">
        <v>425</v>
      </c>
      <c r="C25" s="28">
        <v>0</v>
      </c>
      <c r="D25" s="28">
        <v>0</v>
      </c>
      <c r="E25" s="28">
        <v>0</v>
      </c>
      <c r="F25" s="28">
        <v>0</v>
      </c>
      <c r="G25" s="28">
        <v>0</v>
      </c>
      <c r="H25" s="28">
        <v>0</v>
      </c>
      <c r="I25" s="28">
        <f t="shared" ref="I25" si="1">+R25-J25-K25-L25</f>
        <v>0</v>
      </c>
      <c r="J25" s="28">
        <f t="shared" si="0"/>
        <v>0</v>
      </c>
      <c r="K25" s="28">
        <v>0</v>
      </c>
      <c r="L25" s="28">
        <v>0</v>
      </c>
      <c r="M25" s="28">
        <v>0</v>
      </c>
      <c r="N25" s="28">
        <v>0</v>
      </c>
      <c r="O25" s="28">
        <v>0</v>
      </c>
      <c r="P25" s="28">
        <v>0</v>
      </c>
      <c r="Q25" s="28">
        <v>0</v>
      </c>
      <c r="S25" s="28">
        <v>0</v>
      </c>
      <c r="T25" s="28">
        <v>0</v>
      </c>
      <c r="U25" s="28">
        <v>0</v>
      </c>
      <c r="V25" s="28">
        <v>614</v>
      </c>
      <c r="W25" s="28">
        <v>0</v>
      </c>
      <c r="X25" s="28">
        <v>0</v>
      </c>
      <c r="Y25" s="28"/>
    </row>
    <row r="26" spans="1:25">
      <c r="A26" s="6" t="s">
        <v>283</v>
      </c>
      <c r="B26" s="45" t="s">
        <v>426</v>
      </c>
      <c r="C26" s="28">
        <v>11</v>
      </c>
      <c r="D26" s="28">
        <v>-1334</v>
      </c>
      <c r="E26" s="28">
        <v>1343</v>
      </c>
      <c r="F26" s="28">
        <v>2</v>
      </c>
      <c r="G26" s="52">
        <v>12</v>
      </c>
      <c r="H26" s="52">
        <v>1237</v>
      </c>
      <c r="I26" s="28">
        <v>3</v>
      </c>
      <c r="J26" s="28">
        <f t="shared" si="0"/>
        <v>4</v>
      </c>
      <c r="K26" s="28">
        <v>12</v>
      </c>
      <c r="L26" s="28">
        <v>1</v>
      </c>
      <c r="M26" s="28">
        <v>2</v>
      </c>
      <c r="N26" s="28">
        <v>0</v>
      </c>
      <c r="O26" s="28">
        <v>-19</v>
      </c>
      <c r="P26" s="28">
        <v>10</v>
      </c>
      <c r="Q26" s="28">
        <v>12</v>
      </c>
      <c r="S26" s="28">
        <v>1254</v>
      </c>
      <c r="T26" s="28">
        <v>19</v>
      </c>
      <c r="U26" s="28">
        <v>3</v>
      </c>
      <c r="V26" s="28">
        <v>639</v>
      </c>
      <c r="W26" s="28">
        <v>114</v>
      </c>
      <c r="X26" s="28">
        <v>20</v>
      </c>
      <c r="Y26" s="28"/>
    </row>
    <row r="27" spans="1:25">
      <c r="A27" s="6" t="s">
        <v>282</v>
      </c>
      <c r="B27" s="62" t="s">
        <v>427</v>
      </c>
      <c r="C27" s="52">
        <v>216072</v>
      </c>
      <c r="D27" s="52">
        <v>199738</v>
      </c>
      <c r="E27" s="52">
        <v>202682</v>
      </c>
      <c r="F27" s="52">
        <v>197817</v>
      </c>
      <c r="G27" s="52">
        <v>202261</v>
      </c>
      <c r="H27" s="52">
        <v>214604</v>
      </c>
      <c r="I27" s="52">
        <f>+I8-I15</f>
        <v>196299</v>
      </c>
      <c r="J27" s="52">
        <f t="shared" si="0"/>
        <v>256650</v>
      </c>
      <c r="K27" s="52">
        <v>167661</v>
      </c>
      <c r="L27" s="52">
        <v>193998</v>
      </c>
      <c r="M27" s="52">
        <f>+M8-M15</f>
        <v>140031</v>
      </c>
      <c r="N27" s="52">
        <v>110032</v>
      </c>
      <c r="O27" s="52">
        <v>88533</v>
      </c>
      <c r="P27" s="52">
        <v>90050</v>
      </c>
      <c r="Q27" s="52">
        <f>+Q8-Q15</f>
        <v>87470</v>
      </c>
      <c r="S27" s="28">
        <v>810981</v>
      </c>
      <c r="T27" s="28">
        <f>+T8-T15</f>
        <v>758340</v>
      </c>
      <c r="U27" s="28">
        <v>376085</v>
      </c>
      <c r="V27" s="28">
        <f>+V8-V15</f>
        <v>370980</v>
      </c>
      <c r="W27" s="28">
        <v>419987</v>
      </c>
      <c r="X27" s="28">
        <v>384115</v>
      </c>
      <c r="Y27" s="28"/>
    </row>
    <row r="28" spans="1:25">
      <c r="L28" s="38"/>
    </row>
    <row r="29" spans="1:25">
      <c r="L29" s="38"/>
    </row>
    <row r="30" spans="1:25">
      <c r="L30" s="38"/>
    </row>
    <row r="31" spans="1:25">
      <c r="L31" s="38"/>
    </row>
    <row r="32" spans="1:25">
      <c r="D32" s="38"/>
      <c r="F32" s="38"/>
      <c r="L32" s="38"/>
    </row>
    <row r="33" spans="4:12">
      <c r="D33" s="38"/>
      <c r="F33" s="38"/>
      <c r="G33" s="38"/>
      <c r="L33" s="38"/>
    </row>
    <row r="34" spans="4:12">
      <c r="D34" s="38"/>
      <c r="F34" s="38"/>
      <c r="G34" s="38"/>
      <c r="L34" s="38"/>
    </row>
    <row r="35" spans="4:12">
      <c r="D35" s="38"/>
      <c r="F35" s="38"/>
      <c r="G35" s="38"/>
      <c r="L35" s="38"/>
    </row>
    <row r="36" spans="4:12">
      <c r="D36" s="38"/>
      <c r="F36" s="38"/>
      <c r="G36" s="38"/>
      <c r="L36" s="38"/>
    </row>
    <row r="37" spans="4:12">
      <c r="D37" s="38"/>
      <c r="F37" s="38"/>
      <c r="G37" s="38"/>
    </row>
    <row r="38" spans="4:12">
      <c r="D38" s="38"/>
      <c r="F38" s="38"/>
      <c r="G38" s="38"/>
    </row>
    <row r="39" spans="4:12">
      <c r="D39" s="38"/>
      <c r="F39" s="38"/>
      <c r="G39" s="38"/>
    </row>
    <row r="40" spans="4:12">
      <c r="D40" s="38"/>
      <c r="F40" s="38"/>
      <c r="G40" s="38"/>
    </row>
    <row r="41" spans="4:12">
      <c r="D41" s="38"/>
      <c r="F41" s="38"/>
      <c r="G41" s="38"/>
    </row>
    <row r="42" spans="4:12">
      <c r="D42" s="38"/>
      <c r="F42" s="38"/>
      <c r="G42" s="38"/>
    </row>
    <row r="43" spans="4:12">
      <c r="D43" s="38"/>
      <c r="F43" s="38"/>
      <c r="G43" s="38"/>
    </row>
    <row r="44" spans="4:12">
      <c r="F44" s="38"/>
      <c r="G44" s="38"/>
    </row>
    <row r="45" spans="4:12">
      <c r="D45" s="38"/>
      <c r="F45" s="38"/>
      <c r="G45" s="38"/>
    </row>
    <row r="46" spans="4:12">
      <c r="D46" s="38"/>
      <c r="F46" s="38"/>
      <c r="G46" s="38"/>
    </row>
    <row r="47" spans="4:12">
      <c r="F47" s="38"/>
      <c r="G47" s="38"/>
    </row>
    <row r="48" spans="4:12">
      <c r="D48" s="38"/>
      <c r="F48" s="38"/>
      <c r="G48" s="38"/>
    </row>
    <row r="49" spans="7:7">
      <c r="G49" s="38"/>
    </row>
    <row r="50" spans="7:7">
      <c r="G50" s="38"/>
    </row>
    <row r="51" spans="7:7">
      <c r="G51" s="38"/>
    </row>
    <row r="52" spans="7:7">
      <c r="G52" s="38"/>
    </row>
  </sheetData>
  <phoneticPr fontId="3" type="noConversion"/>
  <hyperlinks>
    <hyperlink ref="A1" location="'Spis treści'!A1" display="Powrót do spisu treści" xr:uid="{00000000-0004-0000-0500-000000000000}"/>
    <hyperlink ref="B1" location="'Spis treści'!A1" display="Back to table of contents" xr:uid="{00000000-0004-0000-05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Y26"/>
  <sheetViews>
    <sheetView workbookViewId="0">
      <selection activeCell="D18" sqref="D18"/>
    </sheetView>
  </sheetViews>
  <sheetFormatPr defaultRowHeight="12.5"/>
  <cols>
    <col min="1" max="1" width="6.453125" customWidth="1"/>
    <col min="2" max="5" width="40.54296875" customWidth="1"/>
    <col min="6" max="7" width="18.1796875" customWidth="1"/>
    <col min="8" max="8" width="17.81640625" customWidth="1"/>
    <col min="9" max="9" width="18.54296875" customWidth="1"/>
    <col min="10" max="10" width="15.1796875" customWidth="1"/>
    <col min="11" max="11" width="17.1796875" customWidth="1"/>
    <col min="12" max="12" width="12.81640625" customWidth="1"/>
    <col min="13" max="14" width="16" customWidth="1"/>
    <col min="15" max="16" width="13.1796875" customWidth="1"/>
    <col min="17" max="18" width="16.1796875" customWidth="1"/>
    <col min="19" max="20" width="12.453125" customWidth="1"/>
  </cols>
  <sheetData>
    <row r="1" spans="2:25">
      <c r="B1" s="2" t="s">
        <v>95</v>
      </c>
      <c r="C1" s="2" t="s">
        <v>96</v>
      </c>
      <c r="D1" s="2"/>
      <c r="E1" s="2"/>
      <c r="F1" s="2"/>
      <c r="G1" s="2"/>
      <c r="H1" s="2"/>
      <c r="I1" s="2"/>
      <c r="J1" s="2"/>
      <c r="K1" s="2"/>
    </row>
    <row r="3" spans="2:25" ht="14">
      <c r="B3" s="24" t="s">
        <v>560</v>
      </c>
      <c r="C3" s="24"/>
      <c r="D3" s="24"/>
      <c r="E3" s="24"/>
      <c r="F3" s="24"/>
      <c r="G3" s="24"/>
      <c r="H3" s="24"/>
      <c r="I3" s="24"/>
      <c r="J3" s="24"/>
      <c r="K3" s="24"/>
    </row>
    <row r="4" spans="2:25">
      <c r="B4" s="4" t="s">
        <v>561</v>
      </c>
      <c r="C4" s="4"/>
      <c r="D4" s="4"/>
      <c r="E4" s="4"/>
      <c r="F4" s="4"/>
      <c r="G4" s="4"/>
      <c r="H4" s="4"/>
      <c r="I4" s="4"/>
      <c r="J4" s="4"/>
      <c r="K4" s="4"/>
    </row>
    <row r="5" spans="2:25" ht="14.5">
      <c r="B5" s="25"/>
      <c r="C5" s="25"/>
      <c r="D5" s="25"/>
      <c r="E5" s="25"/>
      <c r="F5" s="25"/>
      <c r="G5" s="25"/>
      <c r="H5" s="25"/>
      <c r="I5" s="25"/>
      <c r="J5" s="25"/>
      <c r="K5" s="25"/>
    </row>
    <row r="6" spans="2:25">
      <c r="B6" s="11" t="s">
        <v>103</v>
      </c>
      <c r="C6" s="11" t="s">
        <v>102</v>
      </c>
      <c r="D6" s="11"/>
      <c r="E6" s="11"/>
      <c r="F6" s="11"/>
      <c r="G6" s="11"/>
      <c r="H6" s="11"/>
      <c r="I6" s="11"/>
      <c r="J6" s="11"/>
      <c r="K6" s="11"/>
    </row>
    <row r="7" spans="2:25">
      <c r="B7" s="42" t="s">
        <v>0</v>
      </c>
      <c r="C7" s="12" t="s">
        <v>56</v>
      </c>
      <c r="D7" s="43" t="s">
        <v>749</v>
      </c>
      <c r="E7" s="43" t="s">
        <v>742</v>
      </c>
      <c r="F7" s="43" t="s">
        <v>738</v>
      </c>
      <c r="G7" s="43" t="s">
        <v>731</v>
      </c>
      <c r="H7" s="43" t="s">
        <v>719</v>
      </c>
      <c r="I7" s="43" t="s">
        <v>713</v>
      </c>
      <c r="J7" s="43" t="s">
        <v>706</v>
      </c>
      <c r="K7" s="43" t="s">
        <v>691</v>
      </c>
      <c r="L7" s="43" t="s">
        <v>683</v>
      </c>
      <c r="M7" s="43" t="s">
        <v>678</v>
      </c>
      <c r="N7" s="43" t="s">
        <v>567</v>
      </c>
      <c r="O7" s="43" t="s">
        <v>303</v>
      </c>
      <c r="P7" s="43" t="s">
        <v>302</v>
      </c>
      <c r="Q7" s="43" t="s">
        <v>318</v>
      </c>
      <c r="R7" s="43" t="s">
        <v>595</v>
      </c>
      <c r="T7" s="44">
        <v>2023</v>
      </c>
      <c r="U7" s="44">
        <v>2022</v>
      </c>
      <c r="V7" s="44">
        <v>2021</v>
      </c>
      <c r="W7" s="44">
        <v>2020</v>
      </c>
      <c r="X7" s="44">
        <v>2019</v>
      </c>
      <c r="Y7" s="44">
        <v>2018</v>
      </c>
    </row>
    <row r="8" spans="2:25">
      <c r="B8" s="6" t="s">
        <v>332</v>
      </c>
      <c r="C8" s="46" t="s">
        <v>443</v>
      </c>
      <c r="D8" s="28">
        <v>77967</v>
      </c>
      <c r="E8" s="28">
        <v>78884</v>
      </c>
      <c r="F8" s="28">
        <v>74035</v>
      </c>
      <c r="G8" s="28">
        <v>74106</v>
      </c>
      <c r="H8" s="28">
        <v>63579</v>
      </c>
      <c r="I8" s="28">
        <v>66305</v>
      </c>
      <c r="J8" s="28">
        <v>60675</v>
      </c>
      <c r="K8" s="28">
        <f>+U8-L8-M8-N8</f>
        <v>64190</v>
      </c>
      <c r="L8" s="28">
        <v>54863</v>
      </c>
      <c r="M8" s="28">
        <v>56451</v>
      </c>
      <c r="N8" s="28">
        <v>53231</v>
      </c>
      <c r="O8" s="28">
        <v>53602</v>
      </c>
      <c r="P8" s="28">
        <v>45428</v>
      </c>
      <c r="Q8" s="28">
        <v>48244</v>
      </c>
      <c r="R8" s="28">
        <v>43868</v>
      </c>
      <c r="T8" s="28">
        <v>264665</v>
      </c>
      <c r="U8" s="28">
        <v>228735</v>
      </c>
      <c r="V8" s="28">
        <v>191142</v>
      </c>
      <c r="W8" s="28">
        <v>170723</v>
      </c>
      <c r="X8" s="28">
        <v>157053</v>
      </c>
      <c r="Y8" s="28">
        <v>161269</v>
      </c>
    </row>
    <row r="9" spans="2:25">
      <c r="B9" s="6" t="s">
        <v>331</v>
      </c>
      <c r="C9" s="45" t="s">
        <v>444</v>
      </c>
      <c r="D9" s="28">
        <v>39594</v>
      </c>
      <c r="E9" s="28">
        <v>40493</v>
      </c>
      <c r="F9" s="28">
        <v>59028</v>
      </c>
      <c r="G9" s="28">
        <v>48920</v>
      </c>
      <c r="H9" s="28">
        <v>38405</v>
      </c>
      <c r="I9" s="28">
        <v>36172</v>
      </c>
      <c r="J9" s="28">
        <f>SUM(J10:J18)</f>
        <v>56120</v>
      </c>
      <c r="K9" s="28">
        <f t="shared" ref="K9:K23" si="0">+U9-L9-M9-N9</f>
        <v>33177</v>
      </c>
      <c r="L9" s="28">
        <v>74295</v>
      </c>
      <c r="M9" s="28">
        <v>39885</v>
      </c>
      <c r="N9" s="28">
        <f>SUM(N10:N18)</f>
        <v>57243</v>
      </c>
      <c r="O9" s="28">
        <v>37386</v>
      </c>
      <c r="P9" s="28">
        <v>33831</v>
      </c>
      <c r="Q9" s="28">
        <v>31633</v>
      </c>
      <c r="R9" s="28">
        <f>SUM(R10:R18)</f>
        <v>45867</v>
      </c>
      <c r="T9" s="28">
        <v>179617</v>
      </c>
      <c r="U9" s="28">
        <v>204600</v>
      </c>
      <c r="V9" s="28">
        <v>148717</v>
      </c>
      <c r="W9" s="28">
        <v>152733</v>
      </c>
      <c r="X9" s="28">
        <v>148643</v>
      </c>
      <c r="Y9" s="28">
        <v>156191</v>
      </c>
    </row>
    <row r="10" spans="2:25">
      <c r="B10" s="6" t="s">
        <v>330</v>
      </c>
      <c r="C10" s="45" t="s">
        <v>445</v>
      </c>
      <c r="D10" s="28">
        <v>35606</v>
      </c>
      <c r="E10" s="28">
        <v>36241</v>
      </c>
      <c r="F10" s="28">
        <v>33152</v>
      </c>
      <c r="G10" s="28">
        <v>42273</v>
      </c>
      <c r="H10" s="28">
        <v>34258</v>
      </c>
      <c r="I10" s="28">
        <v>32264</v>
      </c>
      <c r="J10" s="28">
        <v>30079</v>
      </c>
      <c r="K10" s="28">
        <f t="shared" si="0"/>
        <v>35529</v>
      </c>
      <c r="L10" s="28">
        <v>29886</v>
      </c>
      <c r="M10" s="28">
        <v>30861</v>
      </c>
      <c r="N10" s="28">
        <v>27361</v>
      </c>
      <c r="O10" s="28">
        <v>31512</v>
      </c>
      <c r="P10" s="28">
        <v>28362</v>
      </c>
      <c r="Q10" s="28">
        <v>26804</v>
      </c>
      <c r="R10" s="28">
        <v>24724</v>
      </c>
      <c r="T10" s="28">
        <v>138874</v>
      </c>
      <c r="U10" s="28">
        <v>123637</v>
      </c>
      <c r="V10" s="28">
        <v>111402</v>
      </c>
      <c r="W10" s="28">
        <v>109058</v>
      </c>
      <c r="X10" s="28">
        <v>100158</v>
      </c>
      <c r="Y10" s="28">
        <v>115600</v>
      </c>
    </row>
    <row r="11" spans="2:25">
      <c r="B11" s="6" t="s">
        <v>329</v>
      </c>
      <c r="C11" s="45" t="s">
        <v>446</v>
      </c>
      <c r="D11" s="28">
        <v>2486</v>
      </c>
      <c r="E11" s="28">
        <v>3349</v>
      </c>
      <c r="F11" s="28">
        <v>4419</v>
      </c>
      <c r="G11" s="28">
        <v>5889</v>
      </c>
      <c r="H11" s="28">
        <v>2548</v>
      </c>
      <c r="I11" s="28">
        <v>2706</v>
      </c>
      <c r="J11" s="28">
        <v>2741</v>
      </c>
      <c r="K11" s="28">
        <f t="shared" si="0"/>
        <v>2847</v>
      </c>
      <c r="L11" s="28">
        <v>2142</v>
      </c>
      <c r="M11" s="28">
        <v>2114</v>
      </c>
      <c r="N11" s="28">
        <v>2073</v>
      </c>
      <c r="O11" s="28">
        <v>2504</v>
      </c>
      <c r="P11" s="28">
        <v>1427</v>
      </c>
      <c r="Q11" s="28">
        <v>1603</v>
      </c>
      <c r="R11" s="28">
        <v>1720</v>
      </c>
      <c r="T11" s="28">
        <v>13884</v>
      </c>
      <c r="U11" s="28">
        <v>9176</v>
      </c>
      <c r="V11" s="28">
        <v>7254</v>
      </c>
      <c r="W11" s="28">
        <v>5480</v>
      </c>
      <c r="X11" s="28">
        <v>5452</v>
      </c>
      <c r="Y11" s="28">
        <v>5518</v>
      </c>
    </row>
    <row r="12" spans="2:25">
      <c r="B12" s="6" t="s">
        <v>328</v>
      </c>
      <c r="C12" s="45" t="s">
        <v>447</v>
      </c>
      <c r="D12" s="28">
        <v>8</v>
      </c>
      <c r="E12" s="28">
        <v>0</v>
      </c>
      <c r="F12" s="28">
        <v>20243</v>
      </c>
      <c r="G12" s="28">
        <v>105</v>
      </c>
      <c r="H12" s="28">
        <v>313</v>
      </c>
      <c r="I12" s="28">
        <v>301</v>
      </c>
      <c r="J12" s="28">
        <v>22366</v>
      </c>
      <c r="K12" s="28">
        <f t="shared" si="0"/>
        <v>-9265</v>
      </c>
      <c r="L12" s="28">
        <v>6150</v>
      </c>
      <c r="M12" s="28">
        <v>6035</v>
      </c>
      <c r="N12" s="28">
        <v>27092</v>
      </c>
      <c r="O12" s="28">
        <v>2769</v>
      </c>
      <c r="P12" s="28">
        <v>2938</v>
      </c>
      <c r="Q12" s="28">
        <v>2591</v>
      </c>
      <c r="R12" s="28">
        <v>18775</v>
      </c>
      <c r="T12" s="28">
        <v>23085</v>
      </c>
      <c r="U12" s="28">
        <v>30012</v>
      </c>
      <c r="V12" s="28">
        <v>27073</v>
      </c>
      <c r="W12" s="28">
        <v>35552</v>
      </c>
      <c r="X12" s="28">
        <v>39986</v>
      </c>
      <c r="Y12" s="28">
        <v>32394</v>
      </c>
    </row>
    <row r="13" spans="2:25">
      <c r="B13" s="6" t="s">
        <v>327</v>
      </c>
      <c r="C13" s="45" t="s">
        <v>448</v>
      </c>
      <c r="D13" s="28">
        <v>1289</v>
      </c>
      <c r="E13" s="28">
        <v>873</v>
      </c>
      <c r="F13" s="28">
        <v>836</v>
      </c>
      <c r="G13" s="28">
        <v>698</v>
      </c>
      <c r="H13" s="28">
        <v>1181</v>
      </c>
      <c r="I13" s="28">
        <v>824</v>
      </c>
      <c r="J13" s="28">
        <v>623</v>
      </c>
      <c r="K13" s="28">
        <f t="shared" si="0"/>
        <v>645</v>
      </c>
      <c r="L13" s="28">
        <v>1040</v>
      </c>
      <c r="M13" s="28">
        <v>802</v>
      </c>
      <c r="N13" s="28">
        <v>644</v>
      </c>
      <c r="O13" s="28">
        <v>559</v>
      </c>
      <c r="P13" s="28">
        <v>1034</v>
      </c>
      <c r="Q13" s="28">
        <v>559</v>
      </c>
      <c r="R13" s="28">
        <v>609</v>
      </c>
      <c r="T13" s="28">
        <v>3326</v>
      </c>
      <c r="U13" s="28">
        <v>3131</v>
      </c>
      <c r="V13" s="28">
        <v>2761</v>
      </c>
      <c r="W13" s="28">
        <v>2360</v>
      </c>
      <c r="X13" s="28">
        <v>2819</v>
      </c>
      <c r="Y13" s="28">
        <v>2271</v>
      </c>
    </row>
    <row r="14" spans="2:25" ht="21">
      <c r="B14" s="6" t="s">
        <v>326</v>
      </c>
      <c r="C14" s="45" t="s">
        <v>449</v>
      </c>
      <c r="D14" s="28">
        <v>-348</v>
      </c>
      <c r="E14" s="28">
        <v>0</v>
      </c>
      <c r="F14" s="28">
        <v>348</v>
      </c>
      <c r="G14" s="28">
        <v>-328</v>
      </c>
      <c r="H14" s="28">
        <v>328</v>
      </c>
      <c r="I14" s="28">
        <v>0</v>
      </c>
      <c r="J14" s="28">
        <v>0</v>
      </c>
      <c r="K14" s="28">
        <f t="shared" si="0"/>
        <v>39</v>
      </c>
      <c r="L14" s="28">
        <v>56</v>
      </c>
      <c r="M14" s="28">
        <v>50</v>
      </c>
      <c r="N14" s="28">
        <v>50</v>
      </c>
      <c r="O14" s="28">
        <v>19</v>
      </c>
      <c r="P14" s="28">
        <v>48</v>
      </c>
      <c r="Q14" s="28">
        <v>53</v>
      </c>
      <c r="R14" s="28">
        <v>16</v>
      </c>
      <c r="T14" s="28">
        <v>0</v>
      </c>
      <c r="U14" s="28">
        <v>195</v>
      </c>
      <c r="V14" s="28">
        <v>136</v>
      </c>
      <c r="W14" s="28">
        <v>192</v>
      </c>
      <c r="X14" s="28">
        <v>119</v>
      </c>
      <c r="Y14" s="28">
        <v>106</v>
      </c>
    </row>
    <row r="15" spans="2:25" ht="21">
      <c r="B15" s="6" t="s">
        <v>684</v>
      </c>
      <c r="C15" s="45" t="s">
        <v>685</v>
      </c>
      <c r="D15" s="28">
        <v>348</v>
      </c>
      <c r="E15" s="28">
        <v>0</v>
      </c>
      <c r="F15" s="28">
        <v>0</v>
      </c>
      <c r="G15" s="28">
        <v>328</v>
      </c>
      <c r="H15" s="28">
        <v>-328</v>
      </c>
      <c r="I15" s="28">
        <v>47</v>
      </c>
      <c r="J15" s="28">
        <v>281</v>
      </c>
      <c r="K15" s="28">
        <f t="shared" si="0"/>
        <v>3359</v>
      </c>
      <c r="L15" s="28">
        <v>34999</v>
      </c>
      <c r="M15" s="28"/>
      <c r="N15" s="28"/>
      <c r="O15" s="28"/>
      <c r="P15" s="28"/>
      <c r="Q15" s="28"/>
      <c r="R15" s="28"/>
      <c r="T15" s="28">
        <v>328</v>
      </c>
      <c r="U15" s="28">
        <v>38358</v>
      </c>
      <c r="V15" s="28"/>
      <c r="W15" s="28"/>
      <c r="X15" s="28"/>
      <c r="Y15" s="28"/>
    </row>
    <row r="16" spans="2:25">
      <c r="B16" s="6" t="s">
        <v>325</v>
      </c>
      <c r="C16" s="45" t="s">
        <v>450</v>
      </c>
      <c r="D16" s="28">
        <v>30</v>
      </c>
      <c r="E16" s="28">
        <v>30</v>
      </c>
      <c r="F16" s="28">
        <v>30</v>
      </c>
      <c r="G16" s="28">
        <v>30</v>
      </c>
      <c r="H16" s="28">
        <v>30</v>
      </c>
      <c r="I16" s="28">
        <v>30</v>
      </c>
      <c r="J16" s="28">
        <v>30</v>
      </c>
      <c r="K16" s="28">
        <f t="shared" si="0"/>
        <v>23</v>
      </c>
      <c r="L16" s="28">
        <v>22</v>
      </c>
      <c r="M16" s="28">
        <v>23</v>
      </c>
      <c r="N16" s="28">
        <v>23</v>
      </c>
      <c r="O16" s="28">
        <v>23</v>
      </c>
      <c r="P16" s="28">
        <v>22</v>
      </c>
      <c r="Q16" s="28">
        <v>23</v>
      </c>
      <c r="R16" s="28">
        <v>23</v>
      </c>
      <c r="T16" s="28">
        <v>120</v>
      </c>
      <c r="U16" s="28">
        <v>91</v>
      </c>
      <c r="V16" s="28">
        <v>91</v>
      </c>
      <c r="W16" s="28">
        <v>91</v>
      </c>
      <c r="X16" s="28">
        <v>91</v>
      </c>
      <c r="Y16" s="28">
        <v>91</v>
      </c>
    </row>
    <row r="17" spans="2:25" ht="21">
      <c r="B17" s="6" t="s">
        <v>720</v>
      </c>
      <c r="C17" s="45" t="s">
        <v>721</v>
      </c>
      <c r="D17" s="28">
        <v>175</v>
      </c>
      <c r="E17" s="28">
        <v>0</v>
      </c>
      <c r="F17" s="28"/>
      <c r="G17" s="28"/>
      <c r="H17" s="28">
        <v>75</v>
      </c>
      <c r="I17" s="28"/>
      <c r="J17" s="28"/>
      <c r="K17" s="28"/>
      <c r="L17" s="28"/>
      <c r="M17" s="28"/>
      <c r="N17" s="28"/>
      <c r="O17" s="28"/>
      <c r="P17" s="28"/>
      <c r="Q17" s="28"/>
      <c r="R17" s="28"/>
      <c r="T17" s="28">
        <v>0</v>
      </c>
      <c r="U17" s="28"/>
      <c r="V17" s="28"/>
      <c r="W17" s="28"/>
      <c r="X17" s="28"/>
      <c r="Y17" s="28"/>
    </row>
    <row r="18" spans="2:25">
      <c r="B18" s="6" t="s">
        <v>324</v>
      </c>
      <c r="C18" s="45" t="s">
        <v>596</v>
      </c>
      <c r="D18" s="28">
        <v>0</v>
      </c>
      <c r="E18" s="28">
        <v>0</v>
      </c>
      <c r="F18" s="28">
        <v>0</v>
      </c>
      <c r="G18" s="28">
        <v>0</v>
      </c>
      <c r="H18" s="28">
        <v>0</v>
      </c>
      <c r="I18" s="28">
        <v>0</v>
      </c>
      <c r="J18" s="28">
        <v>0</v>
      </c>
      <c r="K18" s="28">
        <f t="shared" si="0"/>
        <v>0</v>
      </c>
      <c r="L18" s="28">
        <v>0</v>
      </c>
      <c r="M18" s="28">
        <v>0</v>
      </c>
      <c r="N18" s="28">
        <v>0</v>
      </c>
      <c r="O18" s="28">
        <v>0</v>
      </c>
      <c r="P18" s="28">
        <v>0</v>
      </c>
      <c r="Q18" s="28">
        <v>0</v>
      </c>
      <c r="R18" s="28">
        <v>0</v>
      </c>
      <c r="T18" s="28">
        <v>0</v>
      </c>
      <c r="U18" s="28">
        <v>0</v>
      </c>
      <c r="V18" s="28">
        <v>0</v>
      </c>
      <c r="W18" s="28">
        <v>0</v>
      </c>
      <c r="X18" s="28">
        <v>18</v>
      </c>
      <c r="Y18" s="28">
        <v>211</v>
      </c>
    </row>
    <row r="19" spans="2:25">
      <c r="B19" s="6" t="s">
        <v>323</v>
      </c>
      <c r="C19" s="45" t="s">
        <v>451</v>
      </c>
      <c r="D19" s="28">
        <v>20225</v>
      </c>
      <c r="E19" s="28">
        <v>19620</v>
      </c>
      <c r="F19" s="28">
        <v>18960</v>
      </c>
      <c r="G19" s="28">
        <v>19319</v>
      </c>
      <c r="H19" s="28">
        <v>18347</v>
      </c>
      <c r="I19" s="28">
        <v>18459</v>
      </c>
      <c r="J19" s="28">
        <f>SUM(J20:J22)</f>
        <v>17759</v>
      </c>
      <c r="K19" s="28">
        <f t="shared" si="0"/>
        <v>16644</v>
      </c>
      <c r="L19" s="28">
        <v>15591</v>
      </c>
      <c r="M19" s="28">
        <v>15369</v>
      </c>
      <c r="N19" s="28">
        <f>SUM(N20:N22)</f>
        <v>15129</v>
      </c>
      <c r="O19" s="28">
        <v>14420</v>
      </c>
      <c r="P19" s="28">
        <v>13975</v>
      </c>
      <c r="Q19" s="28">
        <v>13801</v>
      </c>
      <c r="R19" s="28">
        <f>SUM(R20:R22)</f>
        <v>13647</v>
      </c>
      <c r="T19" s="28">
        <v>73884</v>
      </c>
      <c r="U19" s="28">
        <v>62733</v>
      </c>
      <c r="V19" s="28">
        <v>55843</v>
      </c>
      <c r="W19" s="28">
        <v>52905</v>
      </c>
      <c r="X19" s="28">
        <v>55658</v>
      </c>
      <c r="Y19" s="28">
        <v>39783</v>
      </c>
    </row>
    <row r="20" spans="2:25">
      <c r="B20" s="6" t="s">
        <v>322</v>
      </c>
      <c r="C20" s="45" t="s">
        <v>452</v>
      </c>
      <c r="D20" s="28">
        <v>5344</v>
      </c>
      <c r="E20" s="28">
        <v>5123</v>
      </c>
      <c r="F20" s="28">
        <v>5073</v>
      </c>
      <c r="G20" s="28">
        <v>4976</v>
      </c>
      <c r="H20" s="28">
        <v>4962</v>
      </c>
      <c r="I20" s="28">
        <v>4915</v>
      </c>
      <c r="J20" s="28">
        <v>4825</v>
      </c>
      <c r="K20" s="28">
        <f t="shared" si="0"/>
        <v>4255</v>
      </c>
      <c r="L20" s="28">
        <v>3875</v>
      </c>
      <c r="M20" s="28">
        <v>3794</v>
      </c>
      <c r="N20" s="28">
        <v>3637</v>
      </c>
      <c r="O20" s="28">
        <v>3368</v>
      </c>
      <c r="P20" s="28">
        <v>3274</v>
      </c>
      <c r="Q20" s="28">
        <v>3313</v>
      </c>
      <c r="R20" s="28">
        <v>3548</v>
      </c>
      <c r="T20" s="28">
        <v>19678</v>
      </c>
      <c r="U20" s="28">
        <v>15561</v>
      </c>
      <c r="V20" s="28">
        <v>13503</v>
      </c>
      <c r="W20" s="28">
        <v>12961</v>
      </c>
      <c r="X20" s="28">
        <v>12587</v>
      </c>
      <c r="Y20" s="28">
        <v>14240</v>
      </c>
    </row>
    <row r="21" spans="2:25">
      <c r="B21" s="6" t="s">
        <v>321</v>
      </c>
      <c r="C21" s="45" t="s">
        <v>453</v>
      </c>
      <c r="D21" s="28">
        <v>9993</v>
      </c>
      <c r="E21" s="28">
        <v>9917</v>
      </c>
      <c r="F21" s="28">
        <v>9739</v>
      </c>
      <c r="G21" s="28">
        <v>9871</v>
      </c>
      <c r="H21" s="28">
        <v>9481</v>
      </c>
      <c r="I21" s="28">
        <v>9310</v>
      </c>
      <c r="J21" s="28">
        <v>8677</v>
      </c>
      <c r="K21" s="28">
        <f t="shared" si="0"/>
        <v>8158</v>
      </c>
      <c r="L21" s="28">
        <v>7721</v>
      </c>
      <c r="M21" s="28">
        <v>7327</v>
      </c>
      <c r="N21" s="28">
        <v>7236</v>
      </c>
      <c r="O21" s="28">
        <v>6999</v>
      </c>
      <c r="P21" s="28">
        <v>6721</v>
      </c>
      <c r="Q21" s="28">
        <v>6790</v>
      </c>
      <c r="R21" s="28">
        <v>6690</v>
      </c>
      <c r="T21" s="28">
        <v>37339</v>
      </c>
      <c r="U21" s="28">
        <v>30442</v>
      </c>
      <c r="V21" s="28">
        <v>27200</v>
      </c>
      <c r="W21" s="28">
        <v>24402</v>
      </c>
      <c r="X21" s="28">
        <v>25675</v>
      </c>
      <c r="Y21" s="28">
        <v>25543</v>
      </c>
    </row>
    <row r="22" spans="2:25">
      <c r="B22" s="6" t="s">
        <v>320</v>
      </c>
      <c r="C22" s="45" t="s">
        <v>454</v>
      </c>
      <c r="D22" s="28">
        <v>4888</v>
      </c>
      <c r="E22" s="28">
        <v>4580</v>
      </c>
      <c r="F22" s="28">
        <v>4148</v>
      </c>
      <c r="G22" s="28">
        <v>4472</v>
      </c>
      <c r="H22" s="28">
        <v>3904</v>
      </c>
      <c r="I22" s="28">
        <v>4234</v>
      </c>
      <c r="J22" s="28">
        <v>4257</v>
      </c>
      <c r="K22" s="28">
        <f t="shared" si="0"/>
        <v>4231</v>
      </c>
      <c r="L22" s="28">
        <v>3995</v>
      </c>
      <c r="M22" s="28">
        <v>4248</v>
      </c>
      <c r="N22" s="28">
        <v>4256</v>
      </c>
      <c r="O22" s="28">
        <v>4053</v>
      </c>
      <c r="P22" s="28">
        <v>3980</v>
      </c>
      <c r="Q22" s="28">
        <v>3698</v>
      </c>
      <c r="R22" s="28">
        <v>3409</v>
      </c>
      <c r="T22" s="28">
        <v>16867</v>
      </c>
      <c r="U22" s="28">
        <v>16730</v>
      </c>
      <c r="V22" s="28">
        <v>15140</v>
      </c>
      <c r="W22" s="28">
        <v>15542</v>
      </c>
      <c r="X22" s="28">
        <v>17396</v>
      </c>
      <c r="Y22" s="28">
        <v>0</v>
      </c>
    </row>
    <row r="23" spans="2:25" ht="13">
      <c r="B23" s="6" t="s">
        <v>319</v>
      </c>
      <c r="C23" s="62" t="s">
        <v>455</v>
      </c>
      <c r="D23" s="28">
        <v>137786</v>
      </c>
      <c r="E23" s="52">
        <v>138997</v>
      </c>
      <c r="F23" s="52">
        <v>152023</v>
      </c>
      <c r="G23" s="52">
        <v>142345</v>
      </c>
      <c r="H23" s="52">
        <v>120331</v>
      </c>
      <c r="I23" s="52">
        <v>120936</v>
      </c>
      <c r="J23" s="52">
        <f>SUM(J8:J9)+J19</f>
        <v>134554</v>
      </c>
      <c r="K23" s="52">
        <f t="shared" si="0"/>
        <v>114011</v>
      </c>
      <c r="L23" s="52">
        <v>144749</v>
      </c>
      <c r="M23" s="52">
        <v>111705</v>
      </c>
      <c r="N23" s="52">
        <f>SUM(N8:N9)+N19</f>
        <v>125603</v>
      </c>
      <c r="O23" s="52">
        <v>105408</v>
      </c>
      <c r="P23" s="52">
        <v>93234</v>
      </c>
      <c r="Q23" s="52">
        <v>93678</v>
      </c>
      <c r="R23" s="52">
        <f>SUM(R8:R9)+R19</f>
        <v>103382</v>
      </c>
      <c r="S23" s="63"/>
      <c r="T23" s="52">
        <v>518166</v>
      </c>
      <c r="U23" s="52">
        <v>496068</v>
      </c>
      <c r="V23" s="52">
        <v>395702</v>
      </c>
      <c r="W23" s="52">
        <f>SUM(W8:W9)+W19</f>
        <v>376361</v>
      </c>
      <c r="X23" s="52">
        <v>361354</v>
      </c>
      <c r="Y23" s="52">
        <v>357243</v>
      </c>
    </row>
    <row r="25" spans="2:25">
      <c r="R25" s="28"/>
    </row>
    <row r="26" spans="2:25">
      <c r="R26" s="28"/>
    </row>
  </sheetData>
  <phoneticPr fontId="78" type="noConversion"/>
  <hyperlinks>
    <hyperlink ref="B1" location="'Spis treści'!A1" display="Powrót do spisu treści" xr:uid="{00000000-0004-0000-0700-000000000000}"/>
    <hyperlink ref="C1" location="'Spis treści'!A1" display="Back to table of contents" xr:uid="{00000000-0004-0000-0700-000001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Y29"/>
  <sheetViews>
    <sheetView workbookViewId="0">
      <selection activeCell="D22" sqref="D22"/>
    </sheetView>
  </sheetViews>
  <sheetFormatPr defaultRowHeight="12.5"/>
  <cols>
    <col min="1" max="1" width="5.81640625" customWidth="1"/>
    <col min="2" max="2" width="40.81640625" customWidth="1"/>
    <col min="3" max="5" width="37.1796875" customWidth="1"/>
    <col min="6" max="7" width="20.1796875" customWidth="1"/>
    <col min="8" max="8" width="23.453125" customWidth="1"/>
    <col min="9" max="9" width="21.453125" customWidth="1"/>
    <col min="10" max="10" width="20.1796875" customWidth="1"/>
    <col min="11" max="11" width="18.1796875" customWidth="1"/>
    <col min="12" max="12" width="16.1796875" customWidth="1"/>
    <col min="13" max="13" width="13.81640625" customWidth="1"/>
    <col min="14" max="14" width="13.54296875" customWidth="1"/>
    <col min="15" max="15" width="13.453125" customWidth="1"/>
    <col min="16" max="16" width="15.453125" customWidth="1"/>
    <col min="17" max="17" width="13.453125" customWidth="1"/>
    <col min="18" max="20" width="12.81640625" customWidth="1"/>
  </cols>
  <sheetData>
    <row r="1" spans="2:25">
      <c r="B1" s="2" t="s">
        <v>95</v>
      </c>
      <c r="C1" s="2" t="s">
        <v>96</v>
      </c>
      <c r="D1" s="2"/>
      <c r="E1" s="2"/>
      <c r="F1" s="2"/>
      <c r="G1" s="2"/>
      <c r="H1" s="2"/>
      <c r="I1" s="2"/>
      <c r="J1" s="2"/>
      <c r="K1" s="2"/>
      <c r="L1" s="2"/>
    </row>
    <row r="3" spans="2:25" ht="14">
      <c r="B3" s="24" t="s">
        <v>304</v>
      </c>
      <c r="C3" s="24"/>
      <c r="D3" s="24"/>
      <c r="E3" s="24"/>
      <c r="F3" s="24"/>
      <c r="G3" s="24"/>
      <c r="H3" s="24"/>
      <c r="I3" s="24"/>
      <c r="J3" s="24"/>
      <c r="K3" s="24"/>
      <c r="L3" s="24"/>
    </row>
    <row r="4" spans="2:25">
      <c r="B4" s="4" t="s">
        <v>35</v>
      </c>
      <c r="C4" s="4"/>
      <c r="D4" s="4"/>
      <c r="E4" s="4"/>
      <c r="F4" s="4"/>
      <c r="G4" s="4"/>
      <c r="H4" s="4"/>
      <c r="I4" s="4"/>
      <c r="J4" s="4"/>
      <c r="K4" s="4"/>
      <c r="L4" s="4"/>
    </row>
    <row r="5" spans="2:25" ht="14.5">
      <c r="B5" s="25"/>
      <c r="C5" s="25"/>
      <c r="D5" s="25"/>
      <c r="E5" s="25"/>
      <c r="F5" s="25"/>
      <c r="G5" s="25"/>
      <c r="H5" s="25"/>
      <c r="I5" s="25"/>
      <c r="J5" s="25"/>
      <c r="K5" s="25"/>
      <c r="L5" s="25"/>
    </row>
    <row r="6" spans="2:25">
      <c r="B6" s="11" t="s">
        <v>103</v>
      </c>
      <c r="C6" s="11" t="s">
        <v>102</v>
      </c>
      <c r="D6" s="11"/>
      <c r="E6" s="11"/>
      <c r="F6" s="11"/>
      <c r="G6" s="11"/>
      <c r="H6" s="11"/>
      <c r="I6" s="11"/>
      <c r="J6" s="11"/>
      <c r="K6" s="11"/>
      <c r="L6" s="11"/>
    </row>
    <row r="7" spans="2:25">
      <c r="B7" s="42" t="s">
        <v>0</v>
      </c>
      <c r="C7" s="12" t="s">
        <v>56</v>
      </c>
      <c r="D7" s="43" t="s">
        <v>749</v>
      </c>
      <c r="E7" s="43" t="s">
        <v>742</v>
      </c>
      <c r="F7" s="43" t="s">
        <v>738</v>
      </c>
      <c r="G7" s="43" t="s">
        <v>731</v>
      </c>
      <c r="H7" s="43" t="s">
        <v>719</v>
      </c>
      <c r="I7" s="43" t="s">
        <v>713</v>
      </c>
      <c r="J7" s="43" t="s">
        <v>706</v>
      </c>
      <c r="K7" s="43" t="s">
        <v>691</v>
      </c>
      <c r="L7" s="43" t="s">
        <v>683</v>
      </c>
      <c r="M7" s="43" t="s">
        <v>678</v>
      </c>
      <c r="N7" s="43" t="s">
        <v>567</v>
      </c>
      <c r="O7" s="43" t="s">
        <v>303</v>
      </c>
      <c r="P7" s="43" t="s">
        <v>302</v>
      </c>
      <c r="Q7" s="42" t="s">
        <v>318</v>
      </c>
      <c r="R7" s="42" t="s">
        <v>567</v>
      </c>
      <c r="T7" s="42">
        <v>2023</v>
      </c>
      <c r="U7" s="42">
        <v>2022</v>
      </c>
      <c r="V7" s="42">
        <v>2021</v>
      </c>
      <c r="W7" s="42">
        <v>2020</v>
      </c>
      <c r="X7" s="42">
        <v>2019</v>
      </c>
      <c r="Y7" s="42">
        <v>2018</v>
      </c>
    </row>
    <row r="8" spans="2:25" ht="21.65" customHeight="1">
      <c r="B8" s="6" t="s">
        <v>4</v>
      </c>
      <c r="C8" s="49" t="s">
        <v>428</v>
      </c>
      <c r="D8" s="52">
        <v>43396</v>
      </c>
      <c r="E8" s="52">
        <v>40835</v>
      </c>
      <c r="F8" s="52">
        <v>43508</v>
      </c>
      <c r="G8" s="52">
        <v>45738</v>
      </c>
      <c r="H8" s="52">
        <v>43363</v>
      </c>
      <c r="I8" s="52">
        <v>42400</v>
      </c>
      <c r="J8" s="52">
        <f>SUM(J9:J14)</f>
        <v>43189</v>
      </c>
      <c r="K8" s="52">
        <v>38775</v>
      </c>
      <c r="L8" s="52">
        <v>38686</v>
      </c>
      <c r="M8" s="52">
        <v>39677</v>
      </c>
      <c r="N8" s="52">
        <v>50854</v>
      </c>
      <c r="O8" s="52">
        <v>47166</v>
      </c>
      <c r="P8" s="52">
        <v>44086</v>
      </c>
      <c r="Q8" s="52">
        <v>43586</v>
      </c>
      <c r="R8" s="52">
        <v>46904</v>
      </c>
      <c r="T8" s="28">
        <v>174690</v>
      </c>
      <c r="U8" s="28">
        <f>SUM(U9:U14)</f>
        <v>167992</v>
      </c>
      <c r="V8" s="28">
        <v>181742</v>
      </c>
      <c r="W8" s="28">
        <f>SUM(W9:W14)</f>
        <v>171918</v>
      </c>
      <c r="X8" s="28">
        <v>132065</v>
      </c>
      <c r="Y8" s="28">
        <v>135027</v>
      </c>
    </row>
    <row r="9" spans="2:25">
      <c r="B9" s="6" t="s">
        <v>317</v>
      </c>
      <c r="C9" s="45" t="s">
        <v>429</v>
      </c>
      <c r="D9" s="28">
        <v>24280</v>
      </c>
      <c r="E9" s="28">
        <v>21781</v>
      </c>
      <c r="F9" s="28">
        <v>22510</v>
      </c>
      <c r="G9" s="28">
        <v>24690</v>
      </c>
      <c r="H9" s="28">
        <v>22244</v>
      </c>
      <c r="I9" s="28">
        <v>21944</v>
      </c>
      <c r="J9" s="28">
        <v>22698</v>
      </c>
      <c r="K9" s="28">
        <v>18503</v>
      </c>
      <c r="L9" s="28">
        <v>18313</v>
      </c>
      <c r="M9" s="28">
        <v>19306</v>
      </c>
      <c r="N9" s="28">
        <v>30274</v>
      </c>
      <c r="O9" s="28">
        <v>26660</v>
      </c>
      <c r="P9" s="28">
        <v>23170</v>
      </c>
      <c r="Q9" s="28">
        <v>22654</v>
      </c>
      <c r="R9" s="28">
        <v>27972</v>
      </c>
      <c r="T9" s="28">
        <v>91576</v>
      </c>
      <c r="U9" s="28">
        <v>86396</v>
      </c>
      <c r="V9" s="28">
        <v>100456</v>
      </c>
      <c r="W9" s="28">
        <v>101450</v>
      </c>
      <c r="X9" s="28">
        <v>59555</v>
      </c>
      <c r="Y9" s="28">
        <v>62504</v>
      </c>
    </row>
    <row r="10" spans="2:25" ht="21">
      <c r="B10" s="6" t="s">
        <v>316</v>
      </c>
      <c r="C10" s="45" t="s">
        <v>430</v>
      </c>
      <c r="D10" s="28">
        <v>8140</v>
      </c>
      <c r="E10" s="28">
        <v>8971</v>
      </c>
      <c r="F10" s="28">
        <v>9138</v>
      </c>
      <c r="G10" s="28">
        <v>8630</v>
      </c>
      <c r="H10" s="28">
        <v>9133</v>
      </c>
      <c r="I10" s="28">
        <v>8842</v>
      </c>
      <c r="J10" s="28">
        <v>8662</v>
      </c>
      <c r="K10" s="28">
        <v>8843</v>
      </c>
      <c r="L10" s="28">
        <v>8829</v>
      </c>
      <c r="M10" s="28">
        <v>9167</v>
      </c>
      <c r="N10" s="28">
        <v>9062</v>
      </c>
      <c r="O10" s="28">
        <v>9328</v>
      </c>
      <c r="P10" s="28">
        <v>9403</v>
      </c>
      <c r="Q10" s="28">
        <v>7906</v>
      </c>
      <c r="R10" s="28">
        <v>10080</v>
      </c>
      <c r="T10" s="28">
        <v>35267</v>
      </c>
      <c r="U10" s="28">
        <v>35901</v>
      </c>
      <c r="V10" s="28">
        <v>36717</v>
      </c>
      <c r="W10" s="28">
        <v>32637</v>
      </c>
      <c r="X10" s="28">
        <v>34791</v>
      </c>
      <c r="Y10" s="28">
        <v>39648</v>
      </c>
    </row>
    <row r="11" spans="2:25">
      <c r="B11" s="6" t="s">
        <v>315</v>
      </c>
      <c r="C11" s="45" t="s">
        <v>431</v>
      </c>
      <c r="D11" s="28">
        <v>9067</v>
      </c>
      <c r="E11" s="28">
        <v>8461</v>
      </c>
      <c r="F11" s="28">
        <v>8861</v>
      </c>
      <c r="G11" s="28">
        <v>10748</v>
      </c>
      <c r="H11" s="28">
        <v>10301</v>
      </c>
      <c r="I11" s="28">
        <v>9432</v>
      </c>
      <c r="J11" s="28">
        <v>10025</v>
      </c>
      <c r="K11" s="28">
        <v>9986</v>
      </c>
      <c r="L11" s="28">
        <v>9965</v>
      </c>
      <c r="M11" s="28">
        <v>9480</v>
      </c>
      <c r="N11" s="28">
        <v>8899</v>
      </c>
      <c r="O11" s="28">
        <v>9506</v>
      </c>
      <c r="P11" s="28">
        <v>9748</v>
      </c>
      <c r="Q11" s="28">
        <v>11461</v>
      </c>
      <c r="R11" s="28">
        <v>6962</v>
      </c>
      <c r="T11" s="28">
        <v>40506</v>
      </c>
      <c r="U11" s="28">
        <v>38330</v>
      </c>
      <c r="V11" s="28">
        <v>37677</v>
      </c>
      <c r="W11" s="28">
        <v>31281</v>
      </c>
      <c r="X11" s="28">
        <v>32139</v>
      </c>
      <c r="Y11" s="28">
        <v>27740</v>
      </c>
    </row>
    <row r="12" spans="2:25">
      <c r="B12" s="6" t="s">
        <v>314</v>
      </c>
      <c r="C12" s="45" t="s">
        <v>432</v>
      </c>
      <c r="D12" s="28">
        <v>1698</v>
      </c>
      <c r="E12" s="28">
        <v>1394</v>
      </c>
      <c r="F12" s="28">
        <v>2818</v>
      </c>
      <c r="G12" s="28">
        <v>1473</v>
      </c>
      <c r="H12" s="28">
        <v>1539</v>
      </c>
      <c r="I12" s="28">
        <v>2035</v>
      </c>
      <c r="J12" s="28">
        <v>1670</v>
      </c>
      <c r="K12" s="28">
        <v>1329</v>
      </c>
      <c r="L12" s="28">
        <v>1460</v>
      </c>
      <c r="M12" s="28">
        <v>1596</v>
      </c>
      <c r="N12" s="28">
        <v>2480</v>
      </c>
      <c r="O12" s="28">
        <v>1587</v>
      </c>
      <c r="P12" s="28">
        <v>1624</v>
      </c>
      <c r="Q12" s="28">
        <v>1431</v>
      </c>
      <c r="R12" s="28">
        <v>1713</v>
      </c>
      <c r="T12" s="28">
        <v>6717</v>
      </c>
      <c r="U12" s="28">
        <v>6865</v>
      </c>
      <c r="V12" s="28">
        <v>6355</v>
      </c>
      <c r="W12" s="28">
        <v>5943</v>
      </c>
      <c r="X12" s="28">
        <v>5071</v>
      </c>
      <c r="Y12" s="28">
        <v>4636</v>
      </c>
    </row>
    <row r="13" spans="2:25" ht="21">
      <c r="B13" s="6" t="s">
        <v>313</v>
      </c>
      <c r="C13" s="45" t="s">
        <v>433</v>
      </c>
      <c r="D13" s="28">
        <v>211</v>
      </c>
      <c r="E13" s="28">
        <v>225</v>
      </c>
      <c r="F13" s="28">
        <v>180</v>
      </c>
      <c r="G13" s="28">
        <v>195</v>
      </c>
      <c r="H13" s="28">
        <v>144</v>
      </c>
      <c r="I13" s="28">
        <v>146</v>
      </c>
      <c r="J13" s="28">
        <v>132</v>
      </c>
      <c r="K13" s="28">
        <v>114</v>
      </c>
      <c r="L13" s="28">
        <v>117</v>
      </c>
      <c r="M13" s="28">
        <v>126</v>
      </c>
      <c r="N13" s="28">
        <v>137</v>
      </c>
      <c r="O13" s="28">
        <v>83</v>
      </c>
      <c r="P13" s="28">
        <v>139</v>
      </c>
      <c r="Q13" s="28">
        <v>133</v>
      </c>
      <c r="R13" s="28">
        <v>177</v>
      </c>
      <c r="T13" s="28">
        <v>617</v>
      </c>
      <c r="U13" s="28">
        <v>494</v>
      </c>
      <c r="V13" s="28">
        <v>532</v>
      </c>
      <c r="W13" s="28">
        <v>605</v>
      </c>
      <c r="X13" s="28">
        <v>496</v>
      </c>
      <c r="Y13" s="28">
        <v>497</v>
      </c>
    </row>
    <row r="14" spans="2:25">
      <c r="B14" s="6" t="s">
        <v>305</v>
      </c>
      <c r="C14" s="45" t="s">
        <v>434</v>
      </c>
      <c r="D14" s="28">
        <v>0</v>
      </c>
      <c r="E14" s="28">
        <v>3</v>
      </c>
      <c r="F14" s="28">
        <v>1</v>
      </c>
      <c r="G14" s="28">
        <v>2</v>
      </c>
      <c r="H14" s="28">
        <v>2</v>
      </c>
      <c r="I14" s="28">
        <v>1</v>
      </c>
      <c r="J14" s="28">
        <v>2</v>
      </c>
      <c r="K14" s="28">
        <v>0</v>
      </c>
      <c r="L14" s="28">
        <v>2</v>
      </c>
      <c r="M14" s="28">
        <v>2</v>
      </c>
      <c r="N14" s="28">
        <v>2</v>
      </c>
      <c r="O14" s="28">
        <v>2</v>
      </c>
      <c r="P14" s="28">
        <v>2</v>
      </c>
      <c r="Q14" s="28">
        <v>1</v>
      </c>
      <c r="R14" s="28">
        <v>0</v>
      </c>
      <c r="T14" s="28">
        <v>7</v>
      </c>
      <c r="U14" s="28">
        <v>6</v>
      </c>
      <c r="V14" s="28">
        <v>5</v>
      </c>
      <c r="W14" s="28">
        <v>2</v>
      </c>
      <c r="X14" s="28">
        <v>13</v>
      </c>
      <c r="Y14" s="28">
        <v>2</v>
      </c>
    </row>
    <row r="15" spans="2:25" ht="28.75" customHeight="1">
      <c r="B15" s="6" t="s">
        <v>5</v>
      </c>
      <c r="C15" s="62" t="s">
        <v>435</v>
      </c>
      <c r="D15" s="52">
        <v>11094</v>
      </c>
      <c r="E15" s="52">
        <v>11003</v>
      </c>
      <c r="F15" s="52">
        <v>9680</v>
      </c>
      <c r="G15" s="52">
        <v>10749</v>
      </c>
      <c r="H15" s="52">
        <v>10814</v>
      </c>
      <c r="I15" s="52">
        <v>10949</v>
      </c>
      <c r="J15" s="52">
        <f>SUM(J16:J23)-J17</f>
        <v>10653</v>
      </c>
      <c r="K15" s="52">
        <v>8881</v>
      </c>
      <c r="L15" s="52">
        <v>9571</v>
      </c>
      <c r="M15" s="52">
        <v>9624</v>
      </c>
      <c r="N15" s="52">
        <v>12348</v>
      </c>
      <c r="O15" s="52">
        <v>10257</v>
      </c>
      <c r="P15" s="52">
        <v>8935</v>
      </c>
      <c r="Q15" s="52">
        <v>9821</v>
      </c>
      <c r="R15" s="52">
        <v>10875</v>
      </c>
      <c r="T15" s="28">
        <v>43165</v>
      </c>
      <c r="U15" s="28">
        <f>SUM(U16:U23)-U17</f>
        <v>40424</v>
      </c>
      <c r="V15" s="28">
        <v>39888</v>
      </c>
      <c r="W15" s="28">
        <f>SUM(W16:W23)-W17</f>
        <v>37328</v>
      </c>
      <c r="X15" s="28">
        <v>33692</v>
      </c>
      <c r="Y15" s="28">
        <v>37133</v>
      </c>
    </row>
    <row r="16" spans="2:25">
      <c r="B16" s="6" t="s">
        <v>312</v>
      </c>
      <c r="C16" s="45" t="s">
        <v>436</v>
      </c>
      <c r="D16" s="28">
        <v>8499</v>
      </c>
      <c r="E16" s="28">
        <v>8254</v>
      </c>
      <c r="F16" s="28">
        <v>7629</v>
      </c>
      <c r="G16" s="28">
        <v>8326</v>
      </c>
      <c r="H16" s="28">
        <v>8604</v>
      </c>
      <c r="I16" s="28">
        <v>8330</v>
      </c>
      <c r="J16" s="28">
        <v>8803</v>
      </c>
      <c r="K16" s="28">
        <v>6585</v>
      </c>
      <c r="L16" s="28">
        <v>7120</v>
      </c>
      <c r="M16" s="28">
        <v>6856</v>
      </c>
      <c r="N16" s="28">
        <v>9708</v>
      </c>
      <c r="O16" s="28">
        <v>7399</v>
      </c>
      <c r="P16" s="28">
        <v>6355</v>
      </c>
      <c r="Q16" s="28">
        <v>6924</v>
      </c>
      <c r="R16" s="28">
        <v>8345</v>
      </c>
      <c r="T16" s="28">
        <v>34063</v>
      </c>
      <c r="U16" s="28">
        <v>30269</v>
      </c>
      <c r="V16" s="28">
        <v>29023</v>
      </c>
      <c r="W16" s="28">
        <v>27419</v>
      </c>
      <c r="X16" s="28">
        <v>21235</v>
      </c>
      <c r="Y16" s="28">
        <v>21859</v>
      </c>
    </row>
    <row r="17" spans="2:25">
      <c r="B17" s="6" t="s">
        <v>311</v>
      </c>
      <c r="C17" s="45" t="s">
        <v>437</v>
      </c>
      <c r="D17" s="28">
        <v>241</v>
      </c>
      <c r="E17" s="28">
        <v>242</v>
      </c>
      <c r="F17" s="28">
        <v>231</v>
      </c>
      <c r="G17" s="28">
        <v>215</v>
      </c>
      <c r="H17" s="28">
        <v>214</v>
      </c>
      <c r="I17" s="28">
        <v>211</v>
      </c>
      <c r="J17" s="28">
        <v>203</v>
      </c>
      <c r="K17" s="28">
        <v>180</v>
      </c>
      <c r="L17" s="28">
        <v>155</v>
      </c>
      <c r="M17" s="28">
        <v>122</v>
      </c>
      <c r="N17" s="28">
        <v>205</v>
      </c>
      <c r="O17" s="28">
        <v>172</v>
      </c>
      <c r="P17" s="28">
        <v>169</v>
      </c>
      <c r="Q17" s="28">
        <v>162</v>
      </c>
      <c r="R17" s="28">
        <v>148</v>
      </c>
      <c r="T17" s="28">
        <v>843</v>
      </c>
      <c r="U17" s="28">
        <v>662</v>
      </c>
      <c r="V17" s="28">
        <v>651</v>
      </c>
      <c r="W17" s="28">
        <v>405</v>
      </c>
      <c r="X17" s="28">
        <v>358</v>
      </c>
      <c r="Y17" s="28">
        <v>1849</v>
      </c>
    </row>
    <row r="18" spans="2:25">
      <c r="B18" s="6" t="s">
        <v>310</v>
      </c>
      <c r="C18" s="45" t="s">
        <v>438</v>
      </c>
      <c r="D18" s="28">
        <v>2150</v>
      </c>
      <c r="E18" s="28">
        <v>2355</v>
      </c>
      <c r="F18" s="28">
        <v>1568</v>
      </c>
      <c r="G18" s="28">
        <v>1906</v>
      </c>
      <c r="H18" s="28">
        <v>1140</v>
      </c>
      <c r="I18" s="28">
        <v>2275</v>
      </c>
      <c r="J18" s="28">
        <v>1528</v>
      </c>
      <c r="K18" s="28">
        <v>1898</v>
      </c>
      <c r="L18" s="28">
        <v>2020</v>
      </c>
      <c r="M18" s="28">
        <v>2112</v>
      </c>
      <c r="N18" s="28">
        <v>1760</v>
      </c>
      <c r="O18" s="28">
        <v>1823</v>
      </c>
      <c r="P18" s="28">
        <v>1688</v>
      </c>
      <c r="Q18" s="28">
        <v>2073</v>
      </c>
      <c r="R18" s="28">
        <v>1615</v>
      </c>
      <c r="T18" s="28">
        <v>6849</v>
      </c>
      <c r="U18" s="28">
        <v>7790</v>
      </c>
      <c r="V18" s="28">
        <v>7199</v>
      </c>
      <c r="W18" s="28">
        <v>6151</v>
      </c>
      <c r="X18" s="28">
        <v>7656</v>
      </c>
      <c r="Y18" s="28">
        <v>7456</v>
      </c>
    </row>
    <row r="19" spans="2:25">
      <c r="B19" s="6" t="s">
        <v>309</v>
      </c>
      <c r="C19" s="45" t="s">
        <v>439</v>
      </c>
      <c r="D19" s="28">
        <v>148</v>
      </c>
      <c r="E19" s="28">
        <v>150</v>
      </c>
      <c r="F19" s="28">
        <v>143</v>
      </c>
      <c r="G19" s="28">
        <v>141</v>
      </c>
      <c r="H19" s="28">
        <v>152</v>
      </c>
      <c r="I19" s="28">
        <v>153</v>
      </c>
      <c r="J19" s="28">
        <v>143</v>
      </c>
      <c r="K19" s="28">
        <v>154</v>
      </c>
      <c r="L19" s="28">
        <v>185</v>
      </c>
      <c r="M19" s="28">
        <v>319</v>
      </c>
      <c r="N19" s="28">
        <v>356</v>
      </c>
      <c r="O19" s="28">
        <v>464</v>
      </c>
      <c r="P19" s="28">
        <v>417</v>
      </c>
      <c r="Q19" s="28">
        <v>347</v>
      </c>
      <c r="R19" s="28">
        <v>447</v>
      </c>
      <c r="T19" s="28">
        <v>589</v>
      </c>
      <c r="U19" s="28">
        <v>1014</v>
      </c>
      <c r="V19" s="28">
        <v>1675</v>
      </c>
      <c r="W19" s="28">
        <v>1351</v>
      </c>
      <c r="X19" s="28">
        <v>1039</v>
      </c>
      <c r="Y19" s="28">
        <v>2198</v>
      </c>
    </row>
    <row r="20" spans="2:25">
      <c r="B20" s="6" t="s">
        <v>308</v>
      </c>
      <c r="C20" s="45" t="s">
        <v>440</v>
      </c>
      <c r="D20" s="28">
        <v>130</v>
      </c>
      <c r="E20" s="28">
        <v>130</v>
      </c>
      <c r="F20" s="28">
        <v>112</v>
      </c>
      <c r="G20" s="28">
        <v>-246</v>
      </c>
      <c r="H20" s="28">
        <v>680</v>
      </c>
      <c r="I20" s="28">
        <v>0</v>
      </c>
      <c r="J20" s="28">
        <v>0</v>
      </c>
      <c r="K20" s="28">
        <v>0</v>
      </c>
      <c r="L20" s="28">
        <v>47</v>
      </c>
      <c r="M20" s="28">
        <v>160</v>
      </c>
      <c r="N20" s="28">
        <v>306</v>
      </c>
      <c r="O20" s="28">
        <v>306</v>
      </c>
      <c r="P20" s="28">
        <v>306</v>
      </c>
      <c r="Q20" s="28">
        <v>307</v>
      </c>
      <c r="R20" s="28">
        <v>306</v>
      </c>
      <c r="T20" s="28">
        <v>434</v>
      </c>
      <c r="U20" s="28">
        <v>513</v>
      </c>
      <c r="V20" s="28">
        <v>1225</v>
      </c>
      <c r="W20" s="28">
        <v>1225</v>
      </c>
      <c r="X20" s="28">
        <v>1134</v>
      </c>
      <c r="Y20" s="28">
        <v>1225</v>
      </c>
    </row>
    <row r="21" spans="2:25">
      <c r="B21" s="6" t="s">
        <v>307</v>
      </c>
      <c r="C21" s="45" t="s">
        <v>441</v>
      </c>
      <c r="D21" s="28">
        <v>1</v>
      </c>
      <c r="E21" s="28">
        <v>2</v>
      </c>
      <c r="F21" s="28">
        <v>1</v>
      </c>
      <c r="G21" s="28">
        <v>355</v>
      </c>
      <c r="H21" s="28">
        <v>70</v>
      </c>
      <c r="I21" s="28">
        <v>2</v>
      </c>
      <c r="J21" s="28">
        <v>2</v>
      </c>
      <c r="K21" s="28">
        <v>2</v>
      </c>
      <c r="L21" s="28">
        <v>20</v>
      </c>
      <c r="M21" s="28">
        <v>19</v>
      </c>
      <c r="N21" s="28">
        <v>55</v>
      </c>
      <c r="O21" s="28">
        <v>77</v>
      </c>
      <c r="P21" s="28">
        <v>9</v>
      </c>
      <c r="Q21" s="28">
        <v>13</v>
      </c>
      <c r="R21" s="28">
        <v>39</v>
      </c>
      <c r="T21" s="28">
        <v>429</v>
      </c>
      <c r="U21" s="28">
        <v>96</v>
      </c>
      <c r="V21" s="28">
        <v>138</v>
      </c>
      <c r="W21" s="28">
        <v>213</v>
      </c>
      <c r="X21" s="28">
        <v>617</v>
      </c>
      <c r="Y21" s="28">
        <v>858</v>
      </c>
    </row>
    <row r="22" spans="2:25" ht="23.5" customHeight="1">
      <c r="B22" s="6" t="s">
        <v>306</v>
      </c>
      <c r="C22" s="45" t="s">
        <v>707</v>
      </c>
      <c r="D22" s="28">
        <v>0</v>
      </c>
      <c r="E22" s="28">
        <v>0</v>
      </c>
      <c r="F22" s="28">
        <v>0</v>
      </c>
      <c r="G22" s="28">
        <v>0</v>
      </c>
      <c r="H22" s="28">
        <v>0</v>
      </c>
      <c r="I22" s="28">
        <v>0</v>
      </c>
      <c r="J22" s="28">
        <v>0</v>
      </c>
      <c r="K22" s="28">
        <v>0</v>
      </c>
      <c r="L22" s="28">
        <v>0</v>
      </c>
      <c r="M22" s="28">
        <v>0</v>
      </c>
      <c r="N22" s="28">
        <v>0</v>
      </c>
      <c r="O22" s="28">
        <v>0</v>
      </c>
      <c r="P22" s="28">
        <v>0</v>
      </c>
      <c r="Q22" s="28">
        <v>0</v>
      </c>
      <c r="R22" s="28">
        <v>0</v>
      </c>
      <c r="T22" s="28">
        <v>0</v>
      </c>
      <c r="U22" s="28">
        <v>0</v>
      </c>
      <c r="V22" s="28">
        <v>0</v>
      </c>
      <c r="W22" s="28">
        <v>0</v>
      </c>
      <c r="X22" s="28">
        <v>1</v>
      </c>
      <c r="Y22" s="28">
        <v>277</v>
      </c>
    </row>
    <row r="23" spans="2:25">
      <c r="B23" s="6" t="s">
        <v>305</v>
      </c>
      <c r="C23" s="45" t="s">
        <v>434</v>
      </c>
      <c r="D23" s="28">
        <v>166</v>
      </c>
      <c r="E23" s="28">
        <v>112</v>
      </c>
      <c r="F23" s="28">
        <v>227</v>
      </c>
      <c r="G23" s="28">
        <v>267</v>
      </c>
      <c r="H23" s="28">
        <v>168</v>
      </c>
      <c r="I23" s="28">
        <v>189</v>
      </c>
      <c r="J23" s="28">
        <v>177</v>
      </c>
      <c r="K23" s="28">
        <v>242</v>
      </c>
      <c r="L23" s="28">
        <v>179</v>
      </c>
      <c r="M23" s="28">
        <v>158</v>
      </c>
      <c r="N23" s="28">
        <v>163</v>
      </c>
      <c r="O23" s="28">
        <v>188</v>
      </c>
      <c r="P23" s="28">
        <v>160</v>
      </c>
      <c r="Q23" s="28">
        <v>157</v>
      </c>
      <c r="R23" s="28">
        <v>123</v>
      </c>
      <c r="T23" s="28">
        <v>801</v>
      </c>
      <c r="U23" s="28">
        <v>742</v>
      </c>
      <c r="V23" s="28">
        <v>628</v>
      </c>
      <c r="W23" s="28">
        <v>969</v>
      </c>
      <c r="X23" s="28">
        <v>2010</v>
      </c>
      <c r="Y23" s="28">
        <v>3260</v>
      </c>
    </row>
    <row r="24" spans="2:25" s="63" customFormat="1" ht="27" customHeight="1">
      <c r="B24" s="6" t="s">
        <v>304</v>
      </c>
      <c r="C24" s="62" t="s">
        <v>442</v>
      </c>
      <c r="D24" s="52">
        <v>32302</v>
      </c>
      <c r="E24" s="52">
        <v>29832</v>
      </c>
      <c r="F24" s="52">
        <v>33828</v>
      </c>
      <c r="G24" s="52">
        <v>34989</v>
      </c>
      <c r="H24" s="52">
        <v>32549</v>
      </c>
      <c r="I24" s="52">
        <v>31451</v>
      </c>
      <c r="J24" s="52">
        <f>+J8-J15</f>
        <v>32536</v>
      </c>
      <c r="K24" s="52">
        <v>29894</v>
      </c>
      <c r="L24" s="52">
        <v>29115</v>
      </c>
      <c r="M24" s="52">
        <v>30053</v>
      </c>
      <c r="N24" s="52">
        <f>+N8-N15</f>
        <v>38506</v>
      </c>
      <c r="O24" s="52">
        <v>36909</v>
      </c>
      <c r="P24" s="52">
        <v>35151</v>
      </c>
      <c r="Q24" s="52">
        <v>33765</v>
      </c>
      <c r="R24" s="52">
        <f>+R8-R15</f>
        <v>36029</v>
      </c>
      <c r="T24" s="52">
        <v>131525</v>
      </c>
      <c r="U24" s="52">
        <f>+U8-U15</f>
        <v>127568</v>
      </c>
      <c r="V24" s="52">
        <v>141854</v>
      </c>
      <c r="W24" s="52">
        <f>+W8-W15</f>
        <v>134590</v>
      </c>
      <c r="X24" s="52">
        <v>98373</v>
      </c>
      <c r="Y24" s="52">
        <v>97894</v>
      </c>
    </row>
    <row r="25" spans="2:25">
      <c r="E25" s="52"/>
    </row>
    <row r="29" spans="2:25">
      <c r="E29" s="38"/>
    </row>
  </sheetData>
  <phoneticPr fontId="3" type="noConversion"/>
  <hyperlinks>
    <hyperlink ref="B1" location="'Spis treści'!A1" display="Powrót do spisu treści" xr:uid="{00000000-0004-0000-0600-000000000000}"/>
    <hyperlink ref="C1" location="'Spis treści'!A1" display="Back to table of contents" xr:uid="{00000000-0004-0000-0600-000001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V46"/>
  <sheetViews>
    <sheetView workbookViewId="0">
      <selection activeCell="D46" sqref="D46"/>
    </sheetView>
  </sheetViews>
  <sheetFormatPr defaultRowHeight="12.5"/>
  <cols>
    <col min="1" max="1" width="6.81640625" customWidth="1"/>
    <col min="2" max="2" width="42.1796875" customWidth="1"/>
    <col min="3" max="7" width="35.453125" customWidth="1"/>
    <col min="8" max="8" width="31.54296875" customWidth="1"/>
    <col min="9" max="9" width="26.1796875" customWidth="1"/>
    <col min="10" max="10" width="25.54296875" customWidth="1"/>
    <col min="11" max="11" width="24" customWidth="1"/>
    <col min="12" max="12" width="21.54296875" customWidth="1"/>
    <col min="13" max="13" width="18" customWidth="1"/>
    <col min="14" max="14" width="17.54296875" customWidth="1"/>
    <col min="15" max="15" width="12.81640625" customWidth="1"/>
    <col min="16" max="16" width="12.453125" customWidth="1"/>
    <col min="17" max="18" width="12.1796875" customWidth="1"/>
    <col min="19" max="19" width="15.1796875" customWidth="1"/>
    <col min="20" max="20" width="12.453125" customWidth="1"/>
    <col min="21" max="22" width="10.81640625" customWidth="1"/>
  </cols>
  <sheetData>
    <row r="1" spans="2:22">
      <c r="B1" s="2" t="s">
        <v>95</v>
      </c>
      <c r="C1" s="2" t="s">
        <v>96</v>
      </c>
      <c r="D1" s="2"/>
      <c r="E1" s="2"/>
      <c r="F1" s="2"/>
      <c r="G1" s="2"/>
      <c r="H1" s="2"/>
      <c r="I1" s="2"/>
      <c r="J1" s="2"/>
      <c r="K1" s="2"/>
      <c r="L1" s="2"/>
      <c r="M1" s="2"/>
    </row>
    <row r="3" spans="2:22" ht="14">
      <c r="B3" s="24" t="s">
        <v>558</v>
      </c>
      <c r="C3" s="24"/>
      <c r="D3" s="24"/>
      <c r="E3" s="24"/>
      <c r="F3" s="24"/>
      <c r="G3" s="24"/>
      <c r="H3" s="24"/>
      <c r="I3" s="24"/>
      <c r="J3" s="24"/>
      <c r="K3" s="24"/>
      <c r="L3" s="24"/>
      <c r="M3" s="24"/>
    </row>
    <row r="4" spans="2:22">
      <c r="B4" s="4" t="s">
        <v>559</v>
      </c>
      <c r="C4" s="4"/>
      <c r="D4" s="4"/>
      <c r="E4" s="4"/>
      <c r="F4" s="4"/>
      <c r="G4" s="4"/>
      <c r="H4" s="4"/>
      <c r="I4" s="4"/>
      <c r="J4" s="4"/>
      <c r="K4" s="4"/>
      <c r="L4" s="4"/>
      <c r="M4" s="4"/>
    </row>
    <row r="5" spans="2:22" ht="14.5">
      <c r="B5" s="25"/>
      <c r="C5" s="25"/>
      <c r="D5" s="25"/>
      <c r="E5" s="25"/>
      <c r="F5" s="25"/>
      <c r="G5" s="25"/>
      <c r="H5" s="25"/>
      <c r="I5" s="25"/>
      <c r="J5" s="25"/>
      <c r="K5" s="25"/>
      <c r="L5" s="25"/>
      <c r="M5" s="25"/>
    </row>
    <row r="6" spans="2:22">
      <c r="B6" s="11" t="s">
        <v>103</v>
      </c>
      <c r="C6" s="11" t="s">
        <v>102</v>
      </c>
      <c r="D6" s="11"/>
      <c r="E6" s="11"/>
      <c r="F6" s="11"/>
      <c r="G6" s="11"/>
      <c r="H6" s="11"/>
      <c r="I6" s="11"/>
      <c r="J6" s="11"/>
      <c r="K6" s="11"/>
      <c r="L6" s="11"/>
      <c r="M6" s="11"/>
    </row>
    <row r="7" spans="2:22">
      <c r="B7" s="42" t="s">
        <v>0</v>
      </c>
      <c r="C7" s="12" t="s">
        <v>56</v>
      </c>
      <c r="D7" s="43" t="s">
        <v>750</v>
      </c>
      <c r="E7" s="43" t="s">
        <v>743</v>
      </c>
      <c r="F7" s="43" t="s">
        <v>739</v>
      </c>
      <c r="G7" s="43" t="s">
        <v>733</v>
      </c>
      <c r="H7" s="43" t="s">
        <v>722</v>
      </c>
      <c r="I7" s="43" t="s">
        <v>711</v>
      </c>
      <c r="J7" s="43" t="s">
        <v>704</v>
      </c>
      <c r="K7" s="43" t="s">
        <v>692</v>
      </c>
      <c r="L7" s="43" t="s">
        <v>686</v>
      </c>
      <c r="M7" s="43" t="s">
        <v>680</v>
      </c>
      <c r="N7" s="53">
        <v>44651</v>
      </c>
      <c r="O7" s="43" t="s">
        <v>368</v>
      </c>
      <c r="P7" s="43" t="s">
        <v>367</v>
      </c>
      <c r="Q7" s="42" t="s">
        <v>366</v>
      </c>
      <c r="R7" s="42" t="s">
        <v>664</v>
      </c>
      <c r="T7" s="43" t="s">
        <v>365</v>
      </c>
      <c r="U7" s="43" t="s">
        <v>364</v>
      </c>
      <c r="V7" s="42" t="s">
        <v>363</v>
      </c>
    </row>
    <row r="8" spans="2:22">
      <c r="B8" s="6" t="s">
        <v>362</v>
      </c>
      <c r="C8" s="46" t="s">
        <v>476</v>
      </c>
      <c r="D8" s="31">
        <v>10518470</v>
      </c>
      <c r="E8" s="31">
        <v>10754815</v>
      </c>
      <c r="F8" s="31">
        <v>10849116</v>
      </c>
      <c r="G8" s="31">
        <v>10726424</v>
      </c>
      <c r="H8" s="31">
        <v>10515389</v>
      </c>
      <c r="I8" s="31">
        <v>10401306</v>
      </c>
      <c r="J8" s="31">
        <v>10529516</v>
      </c>
      <c r="K8" s="31">
        <v>11079957</v>
      </c>
      <c r="L8" s="31">
        <v>11795894</v>
      </c>
      <c r="M8" s="41">
        <v>11669539</v>
      </c>
      <c r="N8" s="41">
        <v>11889956</v>
      </c>
      <c r="O8" s="41">
        <v>11804018</v>
      </c>
      <c r="P8" s="41">
        <v>11482446</v>
      </c>
      <c r="Q8" s="41">
        <v>11360647</v>
      </c>
      <c r="R8" s="41">
        <v>11714409</v>
      </c>
      <c r="T8" s="28">
        <v>11827480</v>
      </c>
      <c r="U8" s="28">
        <v>11961192</v>
      </c>
      <c r="V8" s="28">
        <v>11699841</v>
      </c>
    </row>
    <row r="9" spans="2:22">
      <c r="B9" s="6" t="s">
        <v>659</v>
      </c>
      <c r="C9" s="45" t="s">
        <v>477</v>
      </c>
      <c r="D9" s="31">
        <v>1936279</v>
      </c>
      <c r="E9" s="31">
        <v>2006922</v>
      </c>
      <c r="F9" s="31">
        <v>2085359</v>
      </c>
      <c r="G9" s="31">
        <v>2140943</v>
      </c>
      <c r="H9" s="31">
        <v>2222465</v>
      </c>
      <c r="I9" s="31">
        <v>2302503</v>
      </c>
      <c r="J9" s="31">
        <v>2453311</v>
      </c>
      <c r="K9" s="31">
        <v>2589036</v>
      </c>
      <c r="L9" s="31">
        <v>3040524</v>
      </c>
      <c r="M9" s="28">
        <v>3130225</v>
      </c>
      <c r="N9" s="28">
        <v>3232409</v>
      </c>
      <c r="O9" s="28">
        <v>3274642</v>
      </c>
      <c r="P9" s="28">
        <v>3329767</v>
      </c>
      <c r="Q9" s="28">
        <v>3334082</v>
      </c>
      <c r="R9" s="28">
        <v>3413605</v>
      </c>
      <c r="T9" s="28">
        <v>3463724</v>
      </c>
      <c r="U9" s="28">
        <v>3552255</v>
      </c>
      <c r="V9" s="28">
        <v>3707238</v>
      </c>
    </row>
    <row r="10" spans="2:22">
      <c r="B10" s="6" t="s">
        <v>361</v>
      </c>
      <c r="C10" s="45" t="s">
        <v>478</v>
      </c>
      <c r="D10" s="31">
        <v>740</v>
      </c>
      <c r="E10" s="31">
        <v>771</v>
      </c>
      <c r="F10" s="31">
        <v>239</v>
      </c>
      <c r="G10" s="31">
        <v>1722</v>
      </c>
      <c r="H10" s="31">
        <v>498</v>
      </c>
      <c r="I10" s="31">
        <v>958</v>
      </c>
      <c r="J10" s="31">
        <v>713</v>
      </c>
      <c r="K10" s="31">
        <v>745</v>
      </c>
      <c r="L10" s="31">
        <v>1479</v>
      </c>
      <c r="M10" s="31">
        <v>1325</v>
      </c>
      <c r="N10" s="31">
        <v>1430</v>
      </c>
      <c r="O10" s="31">
        <v>224</v>
      </c>
      <c r="P10" s="31">
        <v>2715</v>
      </c>
      <c r="Q10" s="31">
        <v>2570</v>
      </c>
      <c r="R10" s="31">
        <v>283</v>
      </c>
      <c r="T10" s="28">
        <v>3028</v>
      </c>
      <c r="U10" s="28">
        <v>1362</v>
      </c>
      <c r="V10" s="28">
        <v>494</v>
      </c>
    </row>
    <row r="11" spans="2:22">
      <c r="B11" s="6" t="s">
        <v>360</v>
      </c>
      <c r="C11" s="45" t="s">
        <v>479</v>
      </c>
      <c r="D11" s="31">
        <v>216378</v>
      </c>
      <c r="E11" s="31">
        <v>225430</v>
      </c>
      <c r="F11" s="31">
        <v>233609</v>
      </c>
      <c r="G11" s="31">
        <v>243660</v>
      </c>
      <c r="H11" s="31">
        <v>245945</v>
      </c>
      <c r="I11" s="31">
        <v>236758</v>
      </c>
      <c r="J11" s="31">
        <v>228654</v>
      </c>
      <c r="K11" s="31">
        <v>231292</v>
      </c>
      <c r="L11" s="31">
        <v>266964</v>
      </c>
      <c r="M11" s="31">
        <v>268663</v>
      </c>
      <c r="N11" s="31">
        <v>283173</v>
      </c>
      <c r="O11" s="31">
        <v>300926</v>
      </c>
      <c r="P11" s="31">
        <v>325293</v>
      </c>
      <c r="Q11" s="31">
        <v>338350</v>
      </c>
      <c r="R11" s="31">
        <v>353245</v>
      </c>
      <c r="T11" s="28">
        <v>364300</v>
      </c>
      <c r="U11" s="28">
        <v>367484</v>
      </c>
      <c r="V11" s="28">
        <v>275675</v>
      </c>
    </row>
    <row r="12" spans="2:22">
      <c r="B12" s="6" t="s">
        <v>359</v>
      </c>
      <c r="C12" s="45" t="s">
        <v>480</v>
      </c>
      <c r="D12" s="31">
        <v>1525816</v>
      </c>
      <c r="E12" s="31">
        <v>1585807</v>
      </c>
      <c r="F12" s="31">
        <v>1650402</v>
      </c>
      <c r="G12" s="31">
        <v>1695002</v>
      </c>
      <c r="H12" s="31">
        <v>1774526</v>
      </c>
      <c r="I12" s="31">
        <v>1855999</v>
      </c>
      <c r="J12" s="31">
        <v>2006152</v>
      </c>
      <c r="K12" s="31">
        <v>2132105</v>
      </c>
      <c r="L12" s="31">
        <v>2527853</v>
      </c>
      <c r="M12" s="31">
        <v>2597873</v>
      </c>
      <c r="N12" s="31">
        <v>2677071</v>
      </c>
      <c r="O12" s="31">
        <v>2728093</v>
      </c>
      <c r="P12" s="31">
        <v>2756868</v>
      </c>
      <c r="Q12" s="31">
        <v>2750513</v>
      </c>
      <c r="R12" s="31">
        <v>2809828</v>
      </c>
      <c r="T12" s="28">
        <v>2845873</v>
      </c>
      <c r="U12" s="28">
        <v>2888692</v>
      </c>
      <c r="V12" s="28">
        <v>3070781</v>
      </c>
    </row>
    <row r="13" spans="2:22">
      <c r="B13" s="6" t="s">
        <v>350</v>
      </c>
      <c r="C13" s="45" t="s">
        <v>481</v>
      </c>
      <c r="D13" s="31">
        <v>193345</v>
      </c>
      <c r="E13" s="31">
        <v>194914</v>
      </c>
      <c r="F13" s="31">
        <v>201109</v>
      </c>
      <c r="G13" s="31">
        <v>200559</v>
      </c>
      <c r="H13" s="31">
        <v>201496</v>
      </c>
      <c r="I13" s="31">
        <v>208788</v>
      </c>
      <c r="J13" s="31">
        <v>217792</v>
      </c>
      <c r="K13" s="31">
        <v>224894</v>
      </c>
      <c r="L13" s="31">
        <v>244228</v>
      </c>
      <c r="M13" s="31">
        <v>262364</v>
      </c>
      <c r="N13" s="31">
        <v>270735</v>
      </c>
      <c r="O13" s="31">
        <v>245399</v>
      </c>
      <c r="P13" s="31">
        <v>244891</v>
      </c>
      <c r="Q13" s="31">
        <v>242649</v>
      </c>
      <c r="R13" s="31">
        <v>250249</v>
      </c>
      <c r="T13" s="28">
        <v>250523</v>
      </c>
      <c r="U13" s="28">
        <v>294717</v>
      </c>
      <c r="V13" s="28">
        <v>360288</v>
      </c>
    </row>
    <row r="14" spans="2:22">
      <c r="B14" s="6" t="s">
        <v>358</v>
      </c>
      <c r="C14" s="45" t="s">
        <v>482</v>
      </c>
      <c r="D14" s="31">
        <v>8582191</v>
      </c>
      <c r="E14" s="31">
        <v>8747893</v>
      </c>
      <c r="F14" s="31">
        <v>8763757</v>
      </c>
      <c r="G14" s="31">
        <v>8585481</v>
      </c>
      <c r="H14" s="31">
        <v>8292924</v>
      </c>
      <c r="I14" s="31">
        <v>8098803</v>
      </c>
      <c r="J14" s="31">
        <v>8076205</v>
      </c>
      <c r="K14" s="31">
        <v>8490921</v>
      </c>
      <c r="L14" s="31">
        <v>8755370</v>
      </c>
      <c r="M14" s="28">
        <v>8539314</v>
      </c>
      <c r="N14" s="28">
        <v>8657547</v>
      </c>
      <c r="O14" s="28">
        <v>8529376</v>
      </c>
      <c r="P14" s="28">
        <v>8152679</v>
      </c>
      <c r="Q14" s="28">
        <v>8026565</v>
      </c>
      <c r="R14" s="28">
        <v>8300804</v>
      </c>
      <c r="T14" s="28">
        <v>8363756</v>
      </c>
      <c r="U14" s="28">
        <v>8408937</v>
      </c>
      <c r="V14" s="28">
        <v>7992603</v>
      </c>
    </row>
    <row r="15" spans="2:22">
      <c r="B15" s="6" t="s">
        <v>348</v>
      </c>
      <c r="C15" s="45" t="s">
        <v>483</v>
      </c>
      <c r="D15" s="31">
        <v>913191</v>
      </c>
      <c r="E15" s="31">
        <v>999115</v>
      </c>
      <c r="F15" s="31">
        <v>904281</v>
      </c>
      <c r="G15" s="31">
        <v>901662</v>
      </c>
      <c r="H15" s="31">
        <v>946033</v>
      </c>
      <c r="I15" s="31">
        <v>899021</v>
      </c>
      <c r="J15" s="31">
        <v>806599</v>
      </c>
      <c r="K15" s="31">
        <v>796262</v>
      </c>
      <c r="L15" s="31">
        <v>916655</v>
      </c>
      <c r="M15" s="31">
        <v>893232</v>
      </c>
      <c r="N15" s="31">
        <v>862020</v>
      </c>
      <c r="O15" s="31">
        <v>648741</v>
      </c>
      <c r="P15" s="31">
        <v>703463</v>
      </c>
      <c r="Q15" s="31">
        <v>551097</v>
      </c>
      <c r="R15" s="31">
        <v>525600</v>
      </c>
      <c r="T15" s="28">
        <v>518709</v>
      </c>
      <c r="U15" s="28">
        <v>530544</v>
      </c>
      <c r="V15" s="28">
        <v>449806</v>
      </c>
    </row>
    <row r="16" spans="2:22">
      <c r="B16" s="6" t="s">
        <v>347</v>
      </c>
      <c r="C16" s="45" t="s">
        <v>484</v>
      </c>
      <c r="D16" s="31">
        <v>5836561</v>
      </c>
      <c r="E16" s="31">
        <v>5927164</v>
      </c>
      <c r="F16" s="31">
        <v>6131125</v>
      </c>
      <c r="G16" s="31">
        <v>6023495</v>
      </c>
      <c r="H16" s="31">
        <v>6258017</v>
      </c>
      <c r="I16" s="31">
        <v>6204797</v>
      </c>
      <c r="J16" s="31">
        <v>6246124</v>
      </c>
      <c r="K16" s="31">
        <v>6590720</v>
      </c>
      <c r="L16" s="31">
        <v>6709140</v>
      </c>
      <c r="M16" s="31">
        <v>6534664</v>
      </c>
      <c r="N16" s="31">
        <v>6611635</v>
      </c>
      <c r="O16" s="31">
        <v>6771966</v>
      </c>
      <c r="P16" s="31">
        <v>6601898</v>
      </c>
      <c r="Q16" s="31">
        <v>6698359</v>
      </c>
      <c r="R16" s="31">
        <v>7056747</v>
      </c>
      <c r="T16" s="28">
        <v>7237795</v>
      </c>
      <c r="U16" s="28">
        <v>7222945</v>
      </c>
      <c r="V16" s="28">
        <v>6773000</v>
      </c>
    </row>
    <row r="17" spans="2:22">
      <c r="B17" s="6" t="s">
        <v>357</v>
      </c>
      <c r="C17" s="45" t="s">
        <v>485</v>
      </c>
      <c r="D17" s="31">
        <v>473190</v>
      </c>
      <c r="E17" s="31">
        <v>506204</v>
      </c>
      <c r="F17" s="31">
        <v>470641</v>
      </c>
      <c r="G17" s="31">
        <v>464404</v>
      </c>
      <c r="H17" s="31">
        <v>568174</v>
      </c>
      <c r="I17" s="31">
        <v>478266</v>
      </c>
      <c r="J17" s="31">
        <v>510997</v>
      </c>
      <c r="K17" s="31">
        <v>552199</v>
      </c>
      <c r="L17" s="31">
        <v>578699</v>
      </c>
      <c r="M17" s="28">
        <v>566937</v>
      </c>
      <c r="N17" s="28">
        <v>618914</v>
      </c>
      <c r="O17" s="28">
        <v>599966</v>
      </c>
      <c r="P17" s="28">
        <v>471336</v>
      </c>
      <c r="Q17" s="28">
        <v>440038</v>
      </c>
      <c r="R17" s="28">
        <v>402821</v>
      </c>
      <c r="T17" s="28">
        <v>331450</v>
      </c>
      <c r="U17" s="28">
        <v>511344</v>
      </c>
      <c r="V17" s="28">
        <v>402760</v>
      </c>
    </row>
    <row r="18" spans="2:22">
      <c r="B18" s="6" t="s">
        <v>356</v>
      </c>
      <c r="C18" s="45" t="s">
        <v>486</v>
      </c>
      <c r="D18" s="31">
        <v>243893</v>
      </c>
      <c r="E18" s="31">
        <v>242612</v>
      </c>
      <c r="F18" s="31">
        <v>239750</v>
      </c>
      <c r="G18" s="31">
        <v>240526</v>
      </c>
      <c r="H18" s="31">
        <v>235269</v>
      </c>
      <c r="I18" s="31">
        <v>231301</v>
      </c>
      <c r="J18" s="31">
        <v>218341</v>
      </c>
      <c r="K18" s="31">
        <v>196949</v>
      </c>
      <c r="L18" s="31">
        <v>178915</v>
      </c>
      <c r="M18" s="31">
        <v>161818</v>
      </c>
      <c r="N18" s="31">
        <v>146075</v>
      </c>
      <c r="O18" s="31">
        <v>136642</v>
      </c>
      <c r="P18" s="31">
        <v>145433</v>
      </c>
      <c r="Q18" s="31">
        <v>131066</v>
      </c>
      <c r="R18" s="31">
        <v>115830</v>
      </c>
      <c r="T18" s="28">
        <v>105756</v>
      </c>
      <c r="U18" s="28">
        <v>93629</v>
      </c>
      <c r="V18" s="28">
        <v>55534</v>
      </c>
    </row>
    <row r="19" spans="2:22">
      <c r="B19" s="6" t="s">
        <v>355</v>
      </c>
      <c r="C19" s="45" t="s">
        <v>487</v>
      </c>
      <c r="D19" s="31">
        <v>64539</v>
      </c>
      <c r="E19" s="31">
        <v>67841</v>
      </c>
      <c r="F19" s="31">
        <v>71481</v>
      </c>
      <c r="G19" s="31">
        <v>72864</v>
      </c>
      <c r="H19" s="31">
        <v>80058</v>
      </c>
      <c r="I19" s="31">
        <v>84862</v>
      </c>
      <c r="J19" s="31">
        <v>84926</v>
      </c>
      <c r="K19" s="31">
        <v>91923</v>
      </c>
      <c r="L19" s="31">
        <v>97619</v>
      </c>
      <c r="M19" s="31">
        <v>103635</v>
      </c>
      <c r="N19" s="31">
        <v>121299</v>
      </c>
      <c r="O19" s="31">
        <v>127311</v>
      </c>
      <c r="P19" s="31">
        <v>133350</v>
      </c>
      <c r="Q19" s="31">
        <v>132958</v>
      </c>
      <c r="R19" s="31">
        <v>125314</v>
      </c>
      <c r="T19" s="28">
        <v>96123</v>
      </c>
      <c r="U19" s="28">
        <v>50475</v>
      </c>
      <c r="V19" s="28">
        <v>68791</v>
      </c>
    </row>
    <row r="20" spans="2:22">
      <c r="B20" s="6" t="s">
        <v>354</v>
      </c>
      <c r="C20" s="45" t="s">
        <v>488</v>
      </c>
      <c r="D20" s="31">
        <v>1050817</v>
      </c>
      <c r="E20" s="31">
        <v>1004957</v>
      </c>
      <c r="F20" s="31">
        <v>946479</v>
      </c>
      <c r="G20" s="31">
        <v>882530</v>
      </c>
      <c r="H20" s="31">
        <v>205373</v>
      </c>
      <c r="I20" s="31">
        <v>200556</v>
      </c>
      <c r="J20" s="31">
        <v>209218</v>
      </c>
      <c r="K20" s="31">
        <v>262868</v>
      </c>
      <c r="L20" s="31">
        <v>274342</v>
      </c>
      <c r="M20" s="31">
        <v>279028</v>
      </c>
      <c r="N20" s="31">
        <v>297604</v>
      </c>
      <c r="O20" s="31">
        <v>244750</v>
      </c>
      <c r="P20" s="31">
        <v>97199</v>
      </c>
      <c r="Q20" s="31">
        <v>73047</v>
      </c>
      <c r="R20" s="31">
        <v>74492</v>
      </c>
      <c r="T20" s="28">
        <v>73923</v>
      </c>
      <c r="U20" s="28">
        <v>0</v>
      </c>
      <c r="V20" s="28">
        <v>242712</v>
      </c>
    </row>
    <row r="21" spans="2:22">
      <c r="B21" s="6" t="s">
        <v>353</v>
      </c>
      <c r="C21" s="45" t="s">
        <v>489</v>
      </c>
      <c r="D21" s="31">
        <v>50</v>
      </c>
      <c r="E21" s="31">
        <v>72</v>
      </c>
      <c r="F21" s="31">
        <v>99</v>
      </c>
      <c r="G21" s="31">
        <v>139</v>
      </c>
      <c r="H21" s="31">
        <v>174</v>
      </c>
      <c r="I21" s="31">
        <v>215</v>
      </c>
      <c r="J21" s="31">
        <v>271</v>
      </c>
      <c r="K21" s="31">
        <v>3050</v>
      </c>
      <c r="L21" s="31">
        <v>5809</v>
      </c>
      <c r="M21" s="28">
        <v>8534</v>
      </c>
      <c r="N21" s="28">
        <v>11314</v>
      </c>
      <c r="O21" s="28">
        <v>14111</v>
      </c>
      <c r="P21" s="28">
        <v>17038</v>
      </c>
      <c r="Q21" s="28">
        <v>19839</v>
      </c>
      <c r="R21" s="28">
        <v>22688</v>
      </c>
      <c r="T21" s="28">
        <v>25514</v>
      </c>
      <c r="U21" s="28">
        <v>38285</v>
      </c>
      <c r="V21" s="28">
        <v>104653</v>
      </c>
    </row>
    <row r="22" spans="2:22">
      <c r="B22" s="6" t="s">
        <v>352</v>
      </c>
      <c r="C22" s="45" t="s">
        <v>477</v>
      </c>
      <c r="D22" s="31">
        <v>37</v>
      </c>
      <c r="E22" s="31">
        <v>54</v>
      </c>
      <c r="F22" s="31">
        <v>75</v>
      </c>
      <c r="G22" s="31">
        <v>109</v>
      </c>
      <c r="H22" s="31">
        <v>139</v>
      </c>
      <c r="I22" s="31">
        <v>175</v>
      </c>
      <c r="J22" s="31">
        <v>222</v>
      </c>
      <c r="K22" s="31">
        <v>270</v>
      </c>
      <c r="L22" s="31">
        <v>341</v>
      </c>
      <c r="M22" s="28">
        <v>425</v>
      </c>
      <c r="N22" s="28">
        <v>560</v>
      </c>
      <c r="O22" s="28">
        <v>651</v>
      </c>
      <c r="P22" s="28">
        <v>812</v>
      </c>
      <c r="Q22" s="28">
        <v>916</v>
      </c>
      <c r="R22" s="28">
        <v>1061</v>
      </c>
      <c r="T22" s="28">
        <v>1192</v>
      </c>
      <c r="U22" s="28">
        <v>1938</v>
      </c>
      <c r="V22" s="28">
        <v>3101</v>
      </c>
    </row>
    <row r="23" spans="2:22">
      <c r="B23" s="6" t="s">
        <v>597</v>
      </c>
      <c r="C23" s="45" t="s">
        <v>598</v>
      </c>
      <c r="D23" s="31">
        <v>0</v>
      </c>
      <c r="E23" s="31" t="s">
        <v>744</v>
      </c>
      <c r="F23" s="31">
        <v>0</v>
      </c>
      <c r="G23" s="31">
        <v>0</v>
      </c>
      <c r="H23" s="31">
        <v>1</v>
      </c>
      <c r="I23" s="31">
        <v>7</v>
      </c>
      <c r="J23" s="31">
        <v>8</v>
      </c>
      <c r="K23" s="31">
        <v>9</v>
      </c>
      <c r="L23" s="31">
        <v>23</v>
      </c>
      <c r="M23" s="31">
        <v>25</v>
      </c>
      <c r="N23" s="31">
        <v>18</v>
      </c>
      <c r="O23" s="28"/>
      <c r="P23" s="28"/>
      <c r="Q23" s="28"/>
      <c r="R23" s="28"/>
      <c r="T23" s="28"/>
      <c r="U23" s="28"/>
      <c r="V23" s="28"/>
    </row>
    <row r="24" spans="2:22">
      <c r="B24" s="6" t="s">
        <v>351</v>
      </c>
      <c r="C24" s="45" t="s">
        <v>490</v>
      </c>
      <c r="D24" s="31">
        <v>15</v>
      </c>
      <c r="E24" s="31">
        <v>22</v>
      </c>
      <c r="F24" s="31">
        <v>30</v>
      </c>
      <c r="G24" s="31">
        <v>43</v>
      </c>
      <c r="H24" s="31">
        <v>55</v>
      </c>
      <c r="I24" s="31">
        <v>66</v>
      </c>
      <c r="J24" s="31">
        <v>82</v>
      </c>
      <c r="K24" s="31">
        <v>99</v>
      </c>
      <c r="L24" s="31">
        <v>119</v>
      </c>
      <c r="M24" s="28">
        <v>150</v>
      </c>
      <c r="N24" s="28">
        <v>202</v>
      </c>
      <c r="O24" s="31">
        <v>257</v>
      </c>
      <c r="P24" s="31">
        <v>300</v>
      </c>
      <c r="Q24" s="31">
        <v>340</v>
      </c>
      <c r="R24" s="31">
        <v>381</v>
      </c>
      <c r="T24" s="28">
        <v>427</v>
      </c>
      <c r="U24" s="28">
        <v>648</v>
      </c>
      <c r="V24" s="28">
        <v>904</v>
      </c>
    </row>
    <row r="25" spans="2:22">
      <c r="B25" s="6" t="s">
        <v>350</v>
      </c>
      <c r="C25" s="45" t="s">
        <v>481</v>
      </c>
      <c r="D25" s="31">
        <v>22</v>
      </c>
      <c r="E25" s="31">
        <v>32</v>
      </c>
      <c r="F25" s="31">
        <v>45</v>
      </c>
      <c r="G25" s="31">
        <v>66</v>
      </c>
      <c r="H25" s="31">
        <v>83</v>
      </c>
      <c r="I25" s="31">
        <v>102</v>
      </c>
      <c r="J25" s="31">
        <v>132</v>
      </c>
      <c r="K25" s="31">
        <v>162</v>
      </c>
      <c r="L25" s="31">
        <v>199</v>
      </c>
      <c r="M25" s="28">
        <v>250</v>
      </c>
      <c r="N25" s="28">
        <v>340</v>
      </c>
      <c r="O25" s="28">
        <v>394</v>
      </c>
      <c r="P25" s="28">
        <v>512</v>
      </c>
      <c r="Q25" s="28">
        <v>576</v>
      </c>
      <c r="R25" s="28">
        <v>680</v>
      </c>
      <c r="T25" s="28">
        <v>765</v>
      </c>
      <c r="U25" s="28">
        <v>1290</v>
      </c>
      <c r="V25" s="28">
        <v>2197</v>
      </c>
    </row>
    <row r="26" spans="2:22">
      <c r="B26" s="6" t="s">
        <v>349</v>
      </c>
      <c r="C26" s="45" t="s">
        <v>482</v>
      </c>
      <c r="D26" s="31">
        <v>13</v>
      </c>
      <c r="E26" s="31">
        <v>18</v>
      </c>
      <c r="F26" s="31">
        <v>24</v>
      </c>
      <c r="G26" s="31">
        <v>30</v>
      </c>
      <c r="H26" s="31">
        <v>35</v>
      </c>
      <c r="I26" s="31">
        <v>40</v>
      </c>
      <c r="J26" s="31">
        <v>49</v>
      </c>
      <c r="K26" s="31">
        <v>2780</v>
      </c>
      <c r="L26" s="31">
        <v>5468</v>
      </c>
      <c r="M26" s="28">
        <v>8109</v>
      </c>
      <c r="N26" s="28">
        <v>10754</v>
      </c>
      <c r="O26" s="28">
        <v>13460</v>
      </c>
      <c r="P26" s="28">
        <v>16226</v>
      </c>
      <c r="Q26" s="28">
        <v>18923</v>
      </c>
      <c r="R26" s="28">
        <v>21627</v>
      </c>
      <c r="T26" s="28">
        <v>24322</v>
      </c>
      <c r="U26" s="28">
        <v>36347</v>
      </c>
      <c r="V26" s="28">
        <v>101552</v>
      </c>
    </row>
    <row r="27" spans="2:22">
      <c r="B27" s="6" t="s">
        <v>348</v>
      </c>
      <c r="C27" s="45" t="s">
        <v>483</v>
      </c>
      <c r="D27" s="31">
        <v>0</v>
      </c>
      <c r="E27" s="31" t="s">
        <v>744</v>
      </c>
      <c r="F27" s="31">
        <v>0</v>
      </c>
      <c r="G27" s="31">
        <v>0</v>
      </c>
      <c r="H27" s="31">
        <v>0</v>
      </c>
      <c r="I27" s="31">
        <v>0</v>
      </c>
      <c r="J27" s="31">
        <v>0</v>
      </c>
      <c r="K27" s="31">
        <v>0</v>
      </c>
      <c r="L27" s="31">
        <v>0</v>
      </c>
      <c r="M27" s="28">
        <v>0</v>
      </c>
      <c r="N27" s="28">
        <v>0</v>
      </c>
      <c r="O27" s="28">
        <v>19</v>
      </c>
      <c r="P27" s="28">
        <v>26</v>
      </c>
      <c r="Q27" s="28">
        <v>33</v>
      </c>
      <c r="R27" s="28">
        <v>31</v>
      </c>
      <c r="T27" s="28">
        <v>39</v>
      </c>
      <c r="U27" s="28">
        <v>195</v>
      </c>
      <c r="V27" s="28">
        <v>181</v>
      </c>
    </row>
    <row r="28" spans="2:22">
      <c r="B28" s="6" t="s">
        <v>347</v>
      </c>
      <c r="C28" s="45" t="s">
        <v>484</v>
      </c>
      <c r="D28" s="31">
        <v>13</v>
      </c>
      <c r="E28" s="31">
        <v>18</v>
      </c>
      <c r="F28" s="31">
        <v>24</v>
      </c>
      <c r="G28" s="31">
        <v>30</v>
      </c>
      <c r="H28" s="31">
        <v>35</v>
      </c>
      <c r="I28" s="31">
        <v>40</v>
      </c>
      <c r="J28" s="31">
        <v>49</v>
      </c>
      <c r="K28" s="31">
        <v>2780</v>
      </c>
      <c r="L28" s="31">
        <v>5468</v>
      </c>
      <c r="M28" s="31">
        <v>8109</v>
      </c>
      <c r="N28" s="31">
        <v>10754</v>
      </c>
      <c r="O28" s="28">
        <v>13441</v>
      </c>
      <c r="P28" s="28">
        <v>16200</v>
      </c>
      <c r="Q28" s="28">
        <v>18890</v>
      </c>
      <c r="R28" s="28">
        <v>21596</v>
      </c>
      <c r="T28" s="28">
        <v>24283</v>
      </c>
      <c r="U28" s="28">
        <v>36152</v>
      </c>
      <c r="V28" s="28">
        <v>101371</v>
      </c>
    </row>
    <row r="29" spans="2:22">
      <c r="B29" s="6" t="s">
        <v>346</v>
      </c>
      <c r="C29" s="45" t="s">
        <v>491</v>
      </c>
      <c r="D29" s="31">
        <v>10518520</v>
      </c>
      <c r="E29" s="31">
        <v>10754887</v>
      </c>
      <c r="F29" s="31">
        <v>10849215</v>
      </c>
      <c r="G29" s="31">
        <v>10726563</v>
      </c>
      <c r="H29" s="31">
        <v>10515563</v>
      </c>
      <c r="I29" s="31">
        <v>10401521</v>
      </c>
      <c r="J29" s="31">
        <v>10529787</v>
      </c>
      <c r="K29" s="31">
        <v>11083007</v>
      </c>
      <c r="L29" s="31">
        <v>11801703</v>
      </c>
      <c r="M29" s="31">
        <v>11678073</v>
      </c>
      <c r="N29" s="31">
        <v>11901270</v>
      </c>
      <c r="O29" s="31">
        <v>11818129</v>
      </c>
      <c r="P29" s="31">
        <v>11499484</v>
      </c>
      <c r="Q29" s="31">
        <v>11380486</v>
      </c>
      <c r="R29" s="31">
        <v>11737097</v>
      </c>
      <c r="T29" s="28">
        <v>11852994</v>
      </c>
      <c r="U29" s="28">
        <v>11999477</v>
      </c>
      <c r="V29" s="28">
        <v>11804494</v>
      </c>
    </row>
    <row r="30" spans="2:22">
      <c r="B30" s="6" t="s">
        <v>345</v>
      </c>
      <c r="C30" s="45" t="s">
        <v>473</v>
      </c>
      <c r="D30" s="31">
        <v>31048</v>
      </c>
      <c r="E30" s="31">
        <v>31784</v>
      </c>
      <c r="F30" s="31">
        <v>34744</v>
      </c>
      <c r="G30" s="31">
        <v>34296</v>
      </c>
      <c r="H30" s="31">
        <v>35216</v>
      </c>
      <c r="I30" s="31">
        <v>34312</v>
      </c>
      <c r="J30" s="31">
        <v>36100</v>
      </c>
      <c r="K30" s="31">
        <v>36251</v>
      </c>
      <c r="L30" s="31">
        <v>33712</v>
      </c>
      <c r="M30" s="31">
        <v>31550</v>
      </c>
      <c r="N30" s="31">
        <v>29856</v>
      </c>
      <c r="O30" s="31">
        <v>32768</v>
      </c>
      <c r="P30" s="31">
        <v>36839</v>
      </c>
      <c r="Q30" s="31">
        <v>27623</v>
      </c>
      <c r="R30" s="31">
        <v>29219</v>
      </c>
      <c r="T30" s="28">
        <v>31704</v>
      </c>
      <c r="U30" s="28">
        <v>4317</v>
      </c>
      <c r="V30" s="28">
        <v>5023</v>
      </c>
    </row>
    <row r="31" spans="2:22">
      <c r="B31" s="6" t="s">
        <v>344</v>
      </c>
      <c r="C31" s="45" t="s">
        <v>474</v>
      </c>
      <c r="D31" s="31">
        <v>5812</v>
      </c>
      <c r="E31" s="31">
        <v>4772</v>
      </c>
      <c r="F31" s="31">
        <v>8790</v>
      </c>
      <c r="G31" s="31">
        <v>6577</v>
      </c>
      <c r="H31" s="31">
        <v>6963</v>
      </c>
      <c r="I31" s="31">
        <v>6055</v>
      </c>
      <c r="J31" s="31">
        <v>6416</v>
      </c>
      <c r="K31" s="31">
        <v>6569</v>
      </c>
      <c r="L31" s="31">
        <v>4849</v>
      </c>
      <c r="M31" s="31">
        <v>4331</v>
      </c>
      <c r="N31" s="31">
        <v>6199</v>
      </c>
      <c r="O31" s="31">
        <v>4750</v>
      </c>
      <c r="P31" s="31">
        <v>2910</v>
      </c>
      <c r="Q31" s="31">
        <v>3122</v>
      </c>
      <c r="R31" s="31">
        <v>3254</v>
      </c>
      <c r="T31" s="28">
        <v>2599</v>
      </c>
      <c r="U31" s="28">
        <v>0</v>
      </c>
      <c r="V31" s="28">
        <v>10</v>
      </c>
    </row>
    <row r="32" spans="2:22">
      <c r="B32" s="6" t="s">
        <v>343</v>
      </c>
      <c r="C32" s="45" t="s">
        <v>492</v>
      </c>
      <c r="D32" s="31">
        <v>10555380</v>
      </c>
      <c r="E32" s="31">
        <v>10791443</v>
      </c>
      <c r="F32" s="31">
        <v>10892749</v>
      </c>
      <c r="G32" s="31">
        <v>10767436</v>
      </c>
      <c r="H32" s="31">
        <v>10557742</v>
      </c>
      <c r="I32" s="31">
        <v>10441888</v>
      </c>
      <c r="J32" s="31">
        <v>10572303</v>
      </c>
      <c r="K32" s="31">
        <v>11125827</v>
      </c>
      <c r="L32" s="31">
        <v>11840264</v>
      </c>
      <c r="M32" s="31">
        <v>11713954</v>
      </c>
      <c r="N32" s="31">
        <v>11937325</v>
      </c>
      <c r="O32" s="31">
        <v>11855647</v>
      </c>
      <c r="P32" s="31">
        <v>11539233</v>
      </c>
      <c r="Q32" s="31">
        <v>11411231</v>
      </c>
      <c r="R32" s="31">
        <v>11769570</v>
      </c>
      <c r="T32" s="28">
        <v>11887297</v>
      </c>
      <c r="U32" s="28">
        <v>12003794</v>
      </c>
      <c r="V32" s="28">
        <v>11809527</v>
      </c>
    </row>
    <row r="33" spans="2:22">
      <c r="R33" s="31"/>
    </row>
    <row r="34" spans="2:22" ht="14">
      <c r="B34" s="24" t="s">
        <v>575</v>
      </c>
    </row>
    <row r="35" spans="2:22">
      <c r="B35" s="4" t="s">
        <v>574</v>
      </c>
    </row>
    <row r="37" spans="2:22" ht="13.4" customHeight="1">
      <c r="B37" t="s">
        <v>103</v>
      </c>
      <c r="C37" t="s">
        <v>102</v>
      </c>
    </row>
    <row r="38" spans="2:22" ht="13.75" customHeight="1">
      <c r="B38" s="42" t="s">
        <v>0</v>
      </c>
      <c r="C38" s="12" t="s">
        <v>56</v>
      </c>
      <c r="D38" s="43" t="s">
        <v>750</v>
      </c>
      <c r="E38" s="43" t="s">
        <v>743</v>
      </c>
      <c r="F38" s="43" t="s">
        <v>739</v>
      </c>
      <c r="G38" s="43" t="s">
        <v>733</v>
      </c>
      <c r="H38" s="43" t="s">
        <v>723</v>
      </c>
      <c r="I38" s="43" t="s">
        <v>711</v>
      </c>
      <c r="J38" s="43" t="s">
        <v>708</v>
      </c>
      <c r="K38" s="43" t="s">
        <v>692</v>
      </c>
      <c r="L38" s="43" t="s">
        <v>687</v>
      </c>
      <c r="M38" s="43" t="s">
        <v>680</v>
      </c>
      <c r="N38" s="43" t="s">
        <v>599</v>
      </c>
      <c r="O38" s="43" t="s">
        <v>342</v>
      </c>
      <c r="P38" s="43" t="s">
        <v>665</v>
      </c>
      <c r="Q38" s="42" t="s">
        <v>341</v>
      </c>
      <c r="R38" s="42" t="s">
        <v>663</v>
      </c>
      <c r="T38" s="43" t="s">
        <v>340</v>
      </c>
      <c r="U38" s="54" t="s">
        <v>407</v>
      </c>
      <c r="V38" s="42" t="s">
        <v>363</v>
      </c>
    </row>
    <row r="39" spans="2:22" ht="21">
      <c r="B39" s="6" t="s">
        <v>339</v>
      </c>
      <c r="C39" s="46" t="s">
        <v>493</v>
      </c>
      <c r="D39" s="52">
        <v>1525816</v>
      </c>
      <c r="E39" s="52">
        <v>1585807</v>
      </c>
      <c r="F39" s="52">
        <v>1650402</v>
      </c>
      <c r="G39" s="52">
        <v>1695002</v>
      </c>
      <c r="H39" s="52">
        <f>+'[1]pkt tys zl'!$F$16</f>
        <v>1774526</v>
      </c>
      <c r="I39" s="52">
        <v>1855999</v>
      </c>
      <c r="J39" s="52">
        <f>+'[2]mieszk tys zl'!$F$16</f>
        <v>2006152</v>
      </c>
      <c r="K39" s="52">
        <v>2132105</v>
      </c>
      <c r="L39" s="52">
        <v>2527853</v>
      </c>
      <c r="M39" s="52">
        <v>2597873</v>
      </c>
      <c r="N39" s="52">
        <v>2677071</v>
      </c>
      <c r="O39" s="52">
        <v>2728093</v>
      </c>
      <c r="P39" s="52">
        <v>2756868</v>
      </c>
      <c r="Q39" s="52">
        <v>2750513</v>
      </c>
      <c r="R39" s="52">
        <v>2809828</v>
      </c>
      <c r="S39" s="63"/>
      <c r="T39" s="52">
        <v>2845873</v>
      </c>
      <c r="U39" s="52">
        <v>2888692</v>
      </c>
      <c r="V39" s="52">
        <v>3070781</v>
      </c>
    </row>
    <row r="40" spans="2:22">
      <c r="B40" s="6" t="s">
        <v>334</v>
      </c>
      <c r="C40" s="45" t="s">
        <v>494</v>
      </c>
      <c r="D40" s="28">
        <v>1177556</v>
      </c>
      <c r="E40" s="28">
        <v>1187352</v>
      </c>
      <c r="F40" s="28">
        <v>1209534</v>
      </c>
      <c r="G40" s="28">
        <v>1194758</v>
      </c>
      <c r="H40" s="28">
        <f>+'[1]pkt tys zl'!$B$16</f>
        <v>1189858</v>
      </c>
      <c r="I40" s="28">
        <v>1199945</v>
      </c>
      <c r="J40" s="28">
        <f>+'[2]mieszk tys zl'!$B$16</f>
        <v>1225607</v>
      </c>
      <c r="K40" s="28">
        <v>1267780</v>
      </c>
      <c r="L40" s="28">
        <v>1260641</v>
      </c>
      <c r="M40" s="28">
        <v>1343250</v>
      </c>
      <c r="N40" s="28">
        <v>1388303</v>
      </c>
      <c r="O40" s="28">
        <v>1408756</v>
      </c>
      <c r="P40" s="28">
        <v>1405927</v>
      </c>
      <c r="Q40" s="28">
        <v>1392020</v>
      </c>
      <c r="R40" s="28">
        <v>1375442</v>
      </c>
      <c r="T40" s="28">
        <v>1367273</v>
      </c>
      <c r="U40" s="28">
        <v>1361358</v>
      </c>
      <c r="V40" s="28">
        <v>1388664</v>
      </c>
    </row>
    <row r="41" spans="2:22">
      <c r="B41" s="6" t="s">
        <v>338</v>
      </c>
      <c r="C41" s="45" t="s">
        <v>495</v>
      </c>
      <c r="D41" s="28">
        <v>73708</v>
      </c>
      <c r="E41" s="28">
        <v>92233</v>
      </c>
      <c r="F41" s="28">
        <v>110057</v>
      </c>
      <c r="G41" s="28">
        <v>139620</v>
      </c>
      <c r="H41" s="28">
        <f>+'[1]pkt tys zl'!$C$16</f>
        <v>170031</v>
      </c>
      <c r="I41" s="28">
        <v>226828</v>
      </c>
      <c r="J41" s="28">
        <f>+'[2]mieszk tys zl'!$C$16</f>
        <v>309054</v>
      </c>
      <c r="K41" s="28">
        <v>368950</v>
      </c>
      <c r="L41" s="28">
        <v>729026</v>
      </c>
      <c r="M41" s="28">
        <v>726923</v>
      </c>
      <c r="N41" s="28">
        <v>745794</v>
      </c>
      <c r="O41" s="28">
        <v>767387</v>
      </c>
      <c r="P41" s="28">
        <v>776203</v>
      </c>
      <c r="Q41" s="28">
        <v>782523</v>
      </c>
      <c r="R41" s="28">
        <v>824052</v>
      </c>
      <c r="T41" s="28">
        <v>860971</v>
      </c>
      <c r="U41" s="28">
        <v>895104</v>
      </c>
      <c r="V41" s="28">
        <v>974202</v>
      </c>
    </row>
    <row r="42" spans="2:22">
      <c r="B42" s="6" t="s">
        <v>337</v>
      </c>
      <c r="C42" s="45" t="s">
        <v>496</v>
      </c>
      <c r="D42" s="28">
        <v>263627</v>
      </c>
      <c r="E42" s="28">
        <v>293003</v>
      </c>
      <c r="F42" s="28">
        <v>316512</v>
      </c>
      <c r="G42" s="28">
        <v>344047</v>
      </c>
      <c r="H42" s="28">
        <f>+'[1]pkt tys zl'!$D$22</f>
        <v>394623</v>
      </c>
      <c r="I42" s="28">
        <v>410030</v>
      </c>
      <c r="J42" s="28">
        <f>+'[2]mieszk tys zl'!$D$16</f>
        <v>451094</v>
      </c>
      <c r="K42" s="28">
        <v>467772</v>
      </c>
      <c r="L42" s="28">
        <v>503746</v>
      </c>
      <c r="M42" s="28">
        <v>495570</v>
      </c>
      <c r="N42" s="28">
        <v>511194</v>
      </c>
      <c r="O42" s="28">
        <v>520349</v>
      </c>
      <c r="P42" s="28">
        <v>541721</v>
      </c>
      <c r="Q42" s="28">
        <v>543525</v>
      </c>
      <c r="R42" s="28">
        <v>574960</v>
      </c>
      <c r="T42" s="28">
        <v>583561</v>
      </c>
      <c r="U42" s="28">
        <v>592770</v>
      </c>
      <c r="V42" s="28">
        <v>664489</v>
      </c>
    </row>
    <row r="43" spans="2:22">
      <c r="B43" s="6" t="s">
        <v>336</v>
      </c>
      <c r="C43" s="45" t="s">
        <v>497</v>
      </c>
      <c r="D43" s="28">
        <v>10925</v>
      </c>
      <c r="E43" s="28">
        <v>13219</v>
      </c>
      <c r="F43" s="28">
        <v>14299</v>
      </c>
      <c r="G43" s="28">
        <v>16577</v>
      </c>
      <c r="H43" s="28">
        <f>+'[1]pkt tys zl'!$E$16</f>
        <v>20014</v>
      </c>
      <c r="I43" s="28">
        <v>19196</v>
      </c>
      <c r="J43" s="28">
        <f>+'[2]mieszk tys zl'!$E$16</f>
        <v>20397</v>
      </c>
      <c r="K43" s="28">
        <v>27603</v>
      </c>
      <c r="L43" s="28">
        <v>34440</v>
      </c>
      <c r="M43" s="28">
        <v>32130</v>
      </c>
      <c r="N43" s="28">
        <v>31780</v>
      </c>
      <c r="O43" s="28">
        <v>31601</v>
      </c>
      <c r="P43" s="28">
        <v>33017</v>
      </c>
      <c r="Q43" s="28">
        <v>32445</v>
      </c>
      <c r="R43" s="28">
        <v>35374</v>
      </c>
      <c r="T43" s="28">
        <v>34068</v>
      </c>
      <c r="U43" s="28">
        <v>39460</v>
      </c>
      <c r="V43" s="28">
        <v>43426</v>
      </c>
    </row>
    <row r="44" spans="2:22" ht="21">
      <c r="B44" s="6" t="s">
        <v>335</v>
      </c>
      <c r="C44" s="45" t="s">
        <v>498</v>
      </c>
      <c r="D44" s="28">
        <v>15</v>
      </c>
      <c r="E44" s="28">
        <v>22</v>
      </c>
      <c r="F44" s="28">
        <v>30</v>
      </c>
      <c r="G44" s="28">
        <v>43</v>
      </c>
      <c r="H44" s="28">
        <f>+'[1]pkt tys zl'!$F$18</f>
        <v>55</v>
      </c>
      <c r="I44" s="28">
        <v>66</v>
      </c>
      <c r="J44" s="28">
        <f>+'[2]mieszk tys zl'!$F$18</f>
        <v>82</v>
      </c>
      <c r="K44" s="28">
        <v>99</v>
      </c>
      <c r="L44" s="28">
        <v>119</v>
      </c>
      <c r="M44" s="28">
        <v>150</v>
      </c>
      <c r="N44" s="28">
        <v>257</v>
      </c>
      <c r="O44" s="28">
        <v>257</v>
      </c>
      <c r="P44" s="28">
        <v>300</v>
      </c>
      <c r="Q44" s="28">
        <v>340</v>
      </c>
      <c r="R44" s="28">
        <v>381</v>
      </c>
      <c r="T44" s="28">
        <v>427</v>
      </c>
      <c r="U44" s="28">
        <v>648</v>
      </c>
      <c r="V44" s="28">
        <v>904</v>
      </c>
    </row>
    <row r="45" spans="2:22">
      <c r="B45" s="6" t="s">
        <v>334</v>
      </c>
      <c r="C45" s="45" t="s">
        <v>499</v>
      </c>
      <c r="D45" s="28">
        <v>15</v>
      </c>
      <c r="E45" s="28">
        <v>22</v>
      </c>
      <c r="F45" s="28">
        <v>30</v>
      </c>
      <c r="G45" s="28">
        <v>43</v>
      </c>
      <c r="H45" s="28">
        <f>+H44</f>
        <v>55</v>
      </c>
      <c r="I45" s="28">
        <v>66</v>
      </c>
      <c r="J45" s="28">
        <f>+'[2]mieszk tys zl'!$F$19</f>
        <v>82</v>
      </c>
      <c r="K45" s="28">
        <v>99</v>
      </c>
      <c r="L45" s="28">
        <v>119</v>
      </c>
      <c r="M45" s="28">
        <v>150</v>
      </c>
      <c r="N45" s="28">
        <v>257</v>
      </c>
      <c r="O45" s="28">
        <v>257</v>
      </c>
      <c r="P45" s="28">
        <v>300</v>
      </c>
      <c r="Q45" s="28">
        <v>340</v>
      </c>
      <c r="R45" s="28">
        <v>381</v>
      </c>
      <c r="T45" s="28">
        <v>427</v>
      </c>
      <c r="U45" s="28">
        <v>648</v>
      </c>
      <c r="V45" s="28">
        <v>904</v>
      </c>
    </row>
    <row r="46" spans="2:22">
      <c r="B46" s="6" t="s">
        <v>333</v>
      </c>
      <c r="C46" s="45" t="s">
        <v>500</v>
      </c>
      <c r="D46" s="28">
        <v>1525831</v>
      </c>
      <c r="E46" s="28">
        <v>1585829</v>
      </c>
      <c r="F46" s="28">
        <v>1650432</v>
      </c>
      <c r="G46" s="28">
        <v>1695045</v>
      </c>
      <c r="H46" s="28">
        <f>+'[1]pkt tys zl'!$F$22</f>
        <v>1774581</v>
      </c>
      <c r="I46" s="28">
        <v>1856065</v>
      </c>
      <c r="J46" s="28">
        <v>2006234</v>
      </c>
      <c r="K46" s="28">
        <v>2132204</v>
      </c>
      <c r="L46" s="28">
        <v>2527972</v>
      </c>
      <c r="M46" s="28">
        <v>2598023</v>
      </c>
      <c r="N46" s="28">
        <v>2677272</v>
      </c>
      <c r="O46" s="28">
        <v>2728350</v>
      </c>
      <c r="P46" s="28">
        <v>2757168</v>
      </c>
      <c r="Q46" s="28">
        <v>2750853</v>
      </c>
      <c r="R46" s="28">
        <v>2810209</v>
      </c>
      <c r="T46" s="28">
        <v>2846300</v>
      </c>
      <c r="U46" s="28">
        <v>2889340</v>
      </c>
      <c r="V46" s="28">
        <v>3071685</v>
      </c>
    </row>
  </sheetData>
  <phoneticPr fontId="3" type="noConversion"/>
  <hyperlinks>
    <hyperlink ref="B1" location="'Spis treści'!A1" display="Powrót do spisu treści" xr:uid="{00000000-0004-0000-0800-000000000000}"/>
    <hyperlink ref="C1" location="'Spis treści'!A1" display="Back to table of contents" xr:uid="{00000000-0004-0000-08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Wybrane dane</vt:lpstr>
      <vt:lpstr>Wskaźniki</vt:lpstr>
      <vt:lpstr>RZiS</vt:lpstr>
      <vt:lpstr>Bilans</vt:lpstr>
      <vt:lpstr>Odsetki</vt:lpstr>
      <vt:lpstr>Koszty</vt:lpstr>
      <vt:lpstr>Prowizje</vt:lpstr>
      <vt:lpstr>Należności</vt:lpstr>
      <vt:lpstr>Jakość portfela</vt:lpstr>
      <vt:lpstr>Zobowiązania</vt:lpstr>
      <vt:lpstr>Adekwatność kapitałowa</vt:lpstr>
      <vt:lpstr>Skład Grupy Kapitałowej</vt:lpstr>
      <vt:lpstr>Segmenty działalności</vt:lpstr>
      <vt:lpstr>Zatrudnienie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Szczepaniak Grzegorz</dc:creator>
  <cp:lastModifiedBy>Frączek Izabella</cp:lastModifiedBy>
  <cp:lastPrinted>2012-04-12T08:38:43Z</cp:lastPrinted>
  <dcterms:created xsi:type="dcterms:W3CDTF">2011-11-18T09:40:41Z</dcterms:created>
  <dcterms:modified xsi:type="dcterms:W3CDTF">2024-11-15T08:55:36Z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a0d7ebb-8d5f-4d70-ab59-1b8ea1828e86_Enabled">
    <vt:lpwstr>true</vt:lpwstr>
  </property>
  <property fmtid="{D5CDD505-2E9C-101B-9397-08002B2CF9AE}" pid="5" name="MSIP_Label_da0d7ebb-8d5f-4d70-ab59-1b8ea1828e86_SetDate">
    <vt:lpwstr>2024-11-15T08:53:29Z</vt:lpwstr>
  </property>
  <property fmtid="{D5CDD505-2E9C-101B-9397-08002B2CF9AE}" pid="6" name="MSIP_Label_da0d7ebb-8d5f-4d70-ab59-1b8ea1828e86_Method">
    <vt:lpwstr>Privileged</vt:lpwstr>
  </property>
  <property fmtid="{D5CDD505-2E9C-101B-9397-08002B2CF9AE}" pid="7" name="MSIP_Label_da0d7ebb-8d5f-4d70-ab59-1b8ea1828e86_Name">
    <vt:lpwstr>da0d7ebb-8d5f-4d70-ab59-1b8ea1828e86</vt:lpwstr>
  </property>
  <property fmtid="{D5CDD505-2E9C-101B-9397-08002B2CF9AE}" pid="8" name="MSIP_Label_da0d7ebb-8d5f-4d70-ab59-1b8ea1828e86_SiteId">
    <vt:lpwstr>f496e8ac-cda8-4c70-b009-f8e1cc805d20</vt:lpwstr>
  </property>
  <property fmtid="{D5CDD505-2E9C-101B-9397-08002B2CF9AE}" pid="9" name="MSIP_Label_da0d7ebb-8d5f-4d70-ab59-1b8ea1828e86_ActionId">
    <vt:lpwstr>72ad5f81-bfbc-40d5-b52f-43fe3048c3be</vt:lpwstr>
  </property>
  <property fmtid="{D5CDD505-2E9C-101B-9397-08002B2CF9AE}" pid="10" name="MSIP_Label_da0d7ebb-8d5f-4d70-ab59-1b8ea1828e86_ContentBits">
    <vt:lpwstr>0</vt:lpwstr>
  </property>
</Properties>
</file>